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114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<sst xmlns="http://schemas.openxmlformats.org/spreadsheetml/2006/main" count="934" uniqueCount="633">
  <si>
    <t>2023-2024学年度国家励志奖学金拟名单汇总表</t>
  </si>
  <si>
    <t>序号</t>
  </si>
  <si>
    <t>姓名</t>
  </si>
  <si>
    <t>身份证号码</t>
  </si>
  <si>
    <t>专业</t>
  </si>
  <si>
    <t>班级</t>
  </si>
  <si>
    <t>发放金额</t>
  </si>
  <si>
    <t>备注</t>
  </si>
  <si>
    <t>王婉玉</t>
  </si>
  <si>
    <t>412826200110191744</t>
  </si>
  <si>
    <t>工程造价</t>
  </si>
  <si>
    <t>2022级工程造价1班</t>
  </si>
  <si>
    <t>杨会林</t>
  </si>
  <si>
    <t>411725200405084417</t>
  </si>
  <si>
    <t>2022级工程造价2班</t>
  </si>
  <si>
    <t>郑瑞杰</t>
  </si>
  <si>
    <t>411728200310063612</t>
  </si>
  <si>
    <t>方绳祺</t>
  </si>
  <si>
    <t>411521200209084659</t>
  </si>
  <si>
    <t>环境艺术设计</t>
  </si>
  <si>
    <t>2021级环境艺术设计班</t>
  </si>
  <si>
    <t>张文畅</t>
  </si>
  <si>
    <t>411623200311205590</t>
  </si>
  <si>
    <t>2022级环境艺术设计1班</t>
  </si>
  <si>
    <t>李扬</t>
  </si>
  <si>
    <t>410211200310170092</t>
  </si>
  <si>
    <t>2022级环境艺术设计2班</t>
  </si>
  <si>
    <t>焦帅铭</t>
  </si>
  <si>
    <t>411121200308130516</t>
  </si>
  <si>
    <t>建筑工程技术</t>
  </si>
  <si>
    <t>2021级建筑工程技术1班</t>
  </si>
  <si>
    <t>李姣姣</t>
  </si>
  <si>
    <t>412727200010135746</t>
  </si>
  <si>
    <t>娄亚奇</t>
  </si>
  <si>
    <t>410422200205299134</t>
  </si>
  <si>
    <t>张道传</t>
  </si>
  <si>
    <t>412822198105141536</t>
  </si>
  <si>
    <t>李雯华</t>
  </si>
  <si>
    <t>41110420020210011X</t>
  </si>
  <si>
    <t>2021级建筑工程技术2班</t>
  </si>
  <si>
    <t>王梦杰</t>
  </si>
  <si>
    <t>410422200205081012</t>
  </si>
  <si>
    <t>张益铭</t>
  </si>
  <si>
    <t>410421200212210058</t>
  </si>
  <si>
    <t>2022级建筑工程技术1班</t>
  </si>
  <si>
    <t>朱航宇</t>
  </si>
  <si>
    <t>411402200409175833</t>
  </si>
  <si>
    <t>王风</t>
  </si>
  <si>
    <t>411421200401153217</t>
  </si>
  <si>
    <t>2022级建筑工程技术2班</t>
  </si>
  <si>
    <t>朱毅</t>
  </si>
  <si>
    <t>411302200410050530</t>
  </si>
  <si>
    <t>熊志强</t>
  </si>
  <si>
    <t>411522200302273338</t>
  </si>
  <si>
    <t>人物形象设计</t>
  </si>
  <si>
    <t>2021级人物形象设计班</t>
  </si>
  <si>
    <t>龚新如</t>
  </si>
  <si>
    <t>411426200305258045</t>
  </si>
  <si>
    <t>2022级人物形象设计1班</t>
  </si>
  <si>
    <t>何梦圆</t>
  </si>
  <si>
    <t>41172420050316844X</t>
  </si>
  <si>
    <t>2022级人物形象设计2班</t>
  </si>
  <si>
    <t>冯欣欣</t>
  </si>
  <si>
    <t>411425200111273320</t>
  </si>
  <si>
    <t>陶瓷设计与工艺</t>
  </si>
  <si>
    <t>2021级陶瓷设计与工艺班</t>
  </si>
  <si>
    <t>陆恩康</t>
  </si>
  <si>
    <t>410322200210076116</t>
  </si>
  <si>
    <t>周玉贺</t>
  </si>
  <si>
    <t>411322200306122026</t>
  </si>
  <si>
    <t>魏久翔</t>
  </si>
  <si>
    <t>411503200310072318</t>
  </si>
  <si>
    <t>2022级陶瓷设计与工艺班</t>
  </si>
  <si>
    <t>刘怡飒</t>
  </si>
  <si>
    <t>411122200308280086</t>
  </si>
  <si>
    <t>陶瓷制造技术与工艺</t>
  </si>
  <si>
    <t>2022级陶瓷制造技术与工艺班</t>
  </si>
  <si>
    <t>胡亚东</t>
  </si>
  <si>
    <t>412822200302052671</t>
  </si>
  <si>
    <t>艺术设计</t>
  </si>
  <si>
    <t>2021级艺术设计1班</t>
  </si>
  <si>
    <t>吕爽</t>
  </si>
  <si>
    <t>41133020020108342X</t>
  </si>
  <si>
    <t>高天阳</t>
  </si>
  <si>
    <t>410224200302242959</t>
  </si>
  <si>
    <t>2021级艺术设计2班</t>
  </si>
  <si>
    <t>万晓羽</t>
  </si>
  <si>
    <t>411521200302228928</t>
  </si>
  <si>
    <t>2022级艺术设计1班</t>
  </si>
  <si>
    <t>王楠</t>
  </si>
  <si>
    <t>410224200401029889</t>
  </si>
  <si>
    <t>张聪聪</t>
  </si>
  <si>
    <t>411322200310272107</t>
  </si>
  <si>
    <t>葛金城</t>
  </si>
  <si>
    <t>410425200405016556</t>
  </si>
  <si>
    <t>2022级艺术设计2班</t>
  </si>
  <si>
    <t>禹杭</t>
  </si>
  <si>
    <t>411726200405303831</t>
  </si>
  <si>
    <t>刘佳</t>
  </si>
  <si>
    <t>411023200308220527</t>
  </si>
  <si>
    <t>2022级艺术设计3班</t>
  </si>
  <si>
    <t>孙之豪</t>
  </si>
  <si>
    <t>41032420030924141X</t>
  </si>
  <si>
    <t>园林技术</t>
  </si>
  <si>
    <t>2021级园林技术1班</t>
  </si>
  <si>
    <t>赵阳</t>
  </si>
  <si>
    <t>410482200308233855</t>
  </si>
  <si>
    <t>2021级园林技术2班</t>
  </si>
  <si>
    <t>陈梦晓</t>
  </si>
  <si>
    <t>412829200503247226</t>
  </si>
  <si>
    <t>2022级园林技术1班</t>
  </si>
  <si>
    <t>张梦杰</t>
  </si>
  <si>
    <t>411123200403260266</t>
  </si>
  <si>
    <t>武超世</t>
  </si>
  <si>
    <t>411322200204194969</t>
  </si>
  <si>
    <t>2022级园林技术2班</t>
  </si>
  <si>
    <t>侯富强</t>
  </si>
  <si>
    <t>411328200407159475</t>
  </si>
  <si>
    <t>2022级园林技术3班</t>
  </si>
  <si>
    <t>朱培源</t>
  </si>
  <si>
    <t>321023200409153253</t>
  </si>
  <si>
    <t>张朝龙</t>
  </si>
  <si>
    <t>411328200308089459</t>
  </si>
  <si>
    <t>播音与主持</t>
  </si>
  <si>
    <t>2021级播音与主持班</t>
  </si>
  <si>
    <t>赵亦玮</t>
  </si>
  <si>
    <t>410711200308160511</t>
  </si>
  <si>
    <t>李紫薇</t>
  </si>
  <si>
    <t>411625200308071643</t>
  </si>
  <si>
    <t>2022级播音与主持1班</t>
  </si>
  <si>
    <t>李杰</t>
  </si>
  <si>
    <t>410822200401150048</t>
  </si>
  <si>
    <t>2022级播音与主持2班</t>
  </si>
  <si>
    <t>刘峥一</t>
  </si>
  <si>
    <t>41072620030704955X</t>
  </si>
  <si>
    <t>谷政航</t>
  </si>
  <si>
    <t>411122200305090279</t>
  </si>
  <si>
    <t>社会体育</t>
  </si>
  <si>
    <t>2022级社会体育1班</t>
  </si>
  <si>
    <t>陈子浩</t>
  </si>
  <si>
    <t>41148120021014391X</t>
  </si>
  <si>
    <t>2022级社会体育2班</t>
  </si>
  <si>
    <t>赵子凤</t>
  </si>
  <si>
    <t>411329200306247800</t>
  </si>
  <si>
    <t>秦苛佳</t>
  </si>
  <si>
    <t>410423200405169648</t>
  </si>
  <si>
    <t>社区康复</t>
  </si>
  <si>
    <t>2022级社区康复班</t>
  </si>
  <si>
    <t>申瑞妍</t>
  </si>
  <si>
    <t>410727200206173523</t>
  </si>
  <si>
    <t>学前教育</t>
  </si>
  <si>
    <t>2021级学前教育1班</t>
  </si>
  <si>
    <t>孙玥怡</t>
  </si>
  <si>
    <t>410422200301310049</t>
  </si>
  <si>
    <t>段彬彬</t>
  </si>
  <si>
    <t>411321200304171821</t>
  </si>
  <si>
    <t>2021级学前教育3班</t>
  </si>
  <si>
    <t>耿明慧</t>
  </si>
  <si>
    <t>412821200211041065</t>
  </si>
  <si>
    <t>2021级学前教育5班</t>
  </si>
  <si>
    <t>王淑慧</t>
  </si>
  <si>
    <t>411123200404130084</t>
  </si>
  <si>
    <t>王秋丫</t>
  </si>
  <si>
    <t>411623200305122166</t>
  </si>
  <si>
    <t>2021级学前教育6班</t>
  </si>
  <si>
    <t>李风娇</t>
  </si>
  <si>
    <t>41152220001221484X</t>
  </si>
  <si>
    <t>2021级学前教育7班</t>
  </si>
  <si>
    <t>马恒瑞</t>
  </si>
  <si>
    <t>410482200109187737</t>
  </si>
  <si>
    <t>兰赛雅</t>
  </si>
  <si>
    <t>410482200210125047</t>
  </si>
  <si>
    <t>2021级学前教育8班</t>
  </si>
  <si>
    <t>李远琴</t>
  </si>
  <si>
    <t>411523200103221347</t>
  </si>
  <si>
    <t>王丹阳</t>
  </si>
  <si>
    <t>411122200402090262</t>
  </si>
  <si>
    <t>2021级学前教育9班</t>
  </si>
  <si>
    <t>翟玉姣</t>
  </si>
  <si>
    <t>411103200111150027</t>
  </si>
  <si>
    <t>吴飒</t>
  </si>
  <si>
    <t>410725200301226344</t>
  </si>
  <si>
    <t>2022级学前教育10班</t>
  </si>
  <si>
    <t>张晶晶</t>
  </si>
  <si>
    <t>411525200412196344</t>
  </si>
  <si>
    <t>李坤艳</t>
  </si>
  <si>
    <t>411681200407245048</t>
  </si>
  <si>
    <t>2022级学前教育11班</t>
  </si>
  <si>
    <t>魏旗君</t>
  </si>
  <si>
    <t>411326200404025145</t>
  </si>
  <si>
    <t>李燚</t>
  </si>
  <si>
    <t>41072120030704946X</t>
  </si>
  <si>
    <t>2022级学前教育12班</t>
  </si>
  <si>
    <t>张昊</t>
  </si>
  <si>
    <t>410721200312201024</t>
  </si>
  <si>
    <t>张依姣</t>
  </si>
  <si>
    <t>410327200402258880</t>
  </si>
  <si>
    <t>2022级学前教育13班</t>
  </si>
  <si>
    <t>李宇倩</t>
  </si>
  <si>
    <t>411329200310050680</t>
  </si>
  <si>
    <t>2022级学前教育14班</t>
  </si>
  <si>
    <t>王福婷</t>
  </si>
  <si>
    <t>411625200508290840</t>
  </si>
  <si>
    <t>2022级学前教育1班</t>
  </si>
  <si>
    <t>张雯</t>
  </si>
  <si>
    <t>410222200204195527</t>
  </si>
  <si>
    <t>代宛鑫</t>
  </si>
  <si>
    <t>411002200408264023</t>
  </si>
  <si>
    <t>2022级学前教育2班</t>
  </si>
  <si>
    <t>韩熠</t>
  </si>
  <si>
    <t>410205200409150027</t>
  </si>
  <si>
    <t>2022级学前教育3班</t>
  </si>
  <si>
    <t>周禹含</t>
  </si>
  <si>
    <t>411722200401159187</t>
  </si>
  <si>
    <t>谷橙静</t>
  </si>
  <si>
    <t>410422200311109242</t>
  </si>
  <si>
    <t>2022级学前教育6班</t>
  </si>
  <si>
    <t>赵千秋</t>
  </si>
  <si>
    <t>41132620030708002X</t>
  </si>
  <si>
    <t>霍梦赟</t>
  </si>
  <si>
    <t>411626200407094521</t>
  </si>
  <si>
    <t>2022级学前教育7班</t>
  </si>
  <si>
    <t>杨乐乐</t>
  </si>
  <si>
    <t>411528200407217226</t>
  </si>
  <si>
    <t>刘志洋</t>
  </si>
  <si>
    <t>410922200409093127</t>
  </si>
  <si>
    <t>2022级学前教育8班</t>
  </si>
  <si>
    <t>赵航苗</t>
  </si>
  <si>
    <t>411328200310165043</t>
  </si>
  <si>
    <t>薛玉培</t>
  </si>
  <si>
    <t>41042320011105452X</t>
  </si>
  <si>
    <t>2022级学前教育9班</t>
  </si>
  <si>
    <t>白坤磊</t>
  </si>
  <si>
    <t>411123200201110120</t>
  </si>
  <si>
    <t>音乐表演</t>
  </si>
  <si>
    <t>2021级音乐表演1班</t>
  </si>
  <si>
    <t>贺莉莉</t>
  </si>
  <si>
    <t>412826200109211883</t>
  </si>
  <si>
    <t>2021级音乐表演2班</t>
  </si>
  <si>
    <t>冯晨端</t>
  </si>
  <si>
    <t>410724200307182550</t>
  </si>
  <si>
    <t>2022级音乐表演1班</t>
  </si>
  <si>
    <t>胡瑞丹</t>
  </si>
  <si>
    <t>411023200201061060</t>
  </si>
  <si>
    <t>2022级音乐表演2班</t>
  </si>
  <si>
    <t>付田田</t>
  </si>
  <si>
    <t>411623200207240425</t>
  </si>
  <si>
    <t>婴幼儿托育服务与管理</t>
  </si>
  <si>
    <t>2021级婴幼儿托育服务与管理1班</t>
  </si>
  <si>
    <t>曾美子</t>
  </si>
  <si>
    <t>411524200306043620</t>
  </si>
  <si>
    <t>焦超月</t>
  </si>
  <si>
    <t>410726200402209582</t>
  </si>
  <si>
    <t>2022级婴幼儿托育服务与管理1班</t>
  </si>
  <si>
    <t>孔欣洁</t>
  </si>
  <si>
    <t>410225200509195260</t>
  </si>
  <si>
    <t>左欣悦</t>
  </si>
  <si>
    <t>41078120030205512X</t>
  </si>
  <si>
    <t>陈军选</t>
  </si>
  <si>
    <t>410422200402194374</t>
  </si>
  <si>
    <t>机电一体化技术</t>
  </si>
  <si>
    <t>2022级机电一体化技术1班</t>
  </si>
  <si>
    <t>邓永旗</t>
  </si>
  <si>
    <t>410222200302113513</t>
  </si>
  <si>
    <t>李金耀</t>
  </si>
  <si>
    <t>41282820011009455X</t>
  </si>
  <si>
    <t>李梦龙</t>
  </si>
  <si>
    <t>411622200310261092</t>
  </si>
  <si>
    <t>孙政通</t>
  </si>
  <si>
    <t>410728200404106512</t>
  </si>
  <si>
    <t>田成林</t>
  </si>
  <si>
    <t>411122200309060237</t>
  </si>
  <si>
    <t>王叙博</t>
  </si>
  <si>
    <t>411330200306240014</t>
  </si>
  <si>
    <t>詹天祥</t>
  </si>
  <si>
    <t>411521200406245319</t>
  </si>
  <si>
    <t>张海峰</t>
  </si>
  <si>
    <t>410725200301215450</t>
  </si>
  <si>
    <t>柴银海</t>
  </si>
  <si>
    <t>410727200312146510</t>
  </si>
  <si>
    <t>2022级机电一体化技术2班</t>
  </si>
  <si>
    <t>陈方圆</t>
  </si>
  <si>
    <t>411123200405190038</t>
  </si>
  <si>
    <t>吴俊豪</t>
  </si>
  <si>
    <t>411729200302194870</t>
  </si>
  <si>
    <t>赵乾博</t>
  </si>
  <si>
    <t>412702200211283617</t>
  </si>
  <si>
    <t>赵伸伸</t>
  </si>
  <si>
    <t>411481200212175712</t>
  </si>
  <si>
    <t>蔡士杰</t>
  </si>
  <si>
    <t>410727200401149537</t>
  </si>
  <si>
    <t>汽车检测与维修技术</t>
  </si>
  <si>
    <t>2022级汽车检测与维修技术班</t>
  </si>
  <si>
    <t>董丰瑞</t>
  </si>
  <si>
    <t>410421200208020032</t>
  </si>
  <si>
    <t>路哲</t>
  </si>
  <si>
    <t>410725200308184239</t>
  </si>
  <si>
    <t>谢润明</t>
  </si>
  <si>
    <t>411522200403046935</t>
  </si>
  <si>
    <t>闫钦宇</t>
  </si>
  <si>
    <t>530111199903276710</t>
  </si>
  <si>
    <t>大数据与财务管理</t>
  </si>
  <si>
    <t>2022级大数据与财务管理班</t>
  </si>
  <si>
    <t>杜梦迪</t>
  </si>
  <si>
    <t>412728200106081566</t>
  </si>
  <si>
    <t>大数据与会计</t>
  </si>
  <si>
    <t>2021级大数据与会计1班</t>
  </si>
  <si>
    <t>张静蕾</t>
  </si>
  <si>
    <t>411722200309217348</t>
  </si>
  <si>
    <t>2021级大数据与会计2班</t>
  </si>
  <si>
    <t>李鹏坤</t>
  </si>
  <si>
    <t>410482200409199430</t>
  </si>
  <si>
    <t>2022级大数据与会计1班</t>
  </si>
  <si>
    <t>王凯鑫</t>
  </si>
  <si>
    <t>410224200401233943</t>
  </si>
  <si>
    <t>杨璐岩</t>
  </si>
  <si>
    <t>410621200411281060</t>
  </si>
  <si>
    <t>冯勇娟</t>
  </si>
  <si>
    <t>412723200110173429</t>
  </si>
  <si>
    <t>2022级大数据与会计2班</t>
  </si>
  <si>
    <t>黄会鹏</t>
  </si>
  <si>
    <t>412825200402218535</t>
  </si>
  <si>
    <t>贾帅旗</t>
  </si>
  <si>
    <t>411403200309131119</t>
  </si>
  <si>
    <t>张春艳</t>
  </si>
  <si>
    <t>411621200401063845</t>
  </si>
  <si>
    <t>李亚丹</t>
  </si>
  <si>
    <t>410329200305204066</t>
  </si>
  <si>
    <t>2022级大数据与会计3班</t>
  </si>
  <si>
    <t>郭明迪</t>
  </si>
  <si>
    <t>411023200301230036</t>
  </si>
  <si>
    <t>电子商务</t>
  </si>
  <si>
    <t>2021级电子商务2班</t>
  </si>
  <si>
    <t>郭智康</t>
  </si>
  <si>
    <t>410223200103276578</t>
  </si>
  <si>
    <t>黄松洋</t>
  </si>
  <si>
    <t>410223200212079856</t>
  </si>
  <si>
    <t>余鹏</t>
  </si>
  <si>
    <t>340321200003052475</t>
  </si>
  <si>
    <t>郝炳贺</t>
  </si>
  <si>
    <t>410581200207119198</t>
  </si>
  <si>
    <t>2021级电子商务3班</t>
  </si>
  <si>
    <t>赵磊</t>
  </si>
  <si>
    <t>411328200210179093</t>
  </si>
  <si>
    <t>韩硕</t>
  </si>
  <si>
    <t>410724200212026512</t>
  </si>
  <si>
    <t>2022级电子商务1班</t>
  </si>
  <si>
    <t>王鹏磊</t>
  </si>
  <si>
    <t>410725200411081238</t>
  </si>
  <si>
    <t>2022级电子商务2班</t>
  </si>
  <si>
    <t>徐亚楠</t>
  </si>
  <si>
    <t>412825200312017924</t>
  </si>
  <si>
    <t>安玉珂</t>
  </si>
  <si>
    <t>410882200402210133</t>
  </si>
  <si>
    <t>2022级电子商务3班</t>
  </si>
  <si>
    <t>关冰倩</t>
  </si>
  <si>
    <t>411122200402040142</t>
  </si>
  <si>
    <t>2022级电子商务4班</t>
  </si>
  <si>
    <t>马银龙</t>
  </si>
  <si>
    <t>410185200406280092</t>
  </si>
  <si>
    <t>赵紫彪</t>
  </si>
  <si>
    <t>410482200309156038</t>
  </si>
  <si>
    <t>卢俊涛</t>
  </si>
  <si>
    <t>412728198805011233</t>
  </si>
  <si>
    <t>工商企业管理</t>
  </si>
  <si>
    <t>2021级工商企业管理班</t>
  </si>
  <si>
    <t>卢士可</t>
  </si>
  <si>
    <t>412825200203257910</t>
  </si>
  <si>
    <t>刘鹏威</t>
  </si>
  <si>
    <t>412726200205301218</t>
  </si>
  <si>
    <t>2022级工商企业管理班</t>
  </si>
  <si>
    <t>雷立燊</t>
  </si>
  <si>
    <t>411503200301073319</t>
  </si>
  <si>
    <t>酒店管理与数字化运营</t>
  </si>
  <si>
    <t>2021级酒店管理与数字化运营班</t>
  </si>
  <si>
    <t>江丰源</t>
  </si>
  <si>
    <t>411081200403265970</t>
  </si>
  <si>
    <t>2022级酒店管理与数字化运营班</t>
  </si>
  <si>
    <t>刘松银</t>
  </si>
  <si>
    <t>410423200301202511</t>
  </si>
  <si>
    <t>叶宏飞</t>
  </si>
  <si>
    <t>412801198902040859</t>
  </si>
  <si>
    <t>陈默唅</t>
  </si>
  <si>
    <t>411102200401180105</t>
  </si>
  <si>
    <t>旅游管理</t>
  </si>
  <si>
    <t>2022级旅游管理班</t>
  </si>
  <si>
    <t>靳海燕</t>
  </si>
  <si>
    <t>41018320040918022X</t>
  </si>
  <si>
    <t>王长乐</t>
  </si>
  <si>
    <t>411402200210165603</t>
  </si>
  <si>
    <t>王闪闪</t>
  </si>
  <si>
    <t>411426200405178042</t>
  </si>
  <si>
    <t>魏佳欣</t>
  </si>
  <si>
    <t>410725200309053628</t>
  </si>
  <si>
    <t>烹饪工艺与营养</t>
  </si>
  <si>
    <t>2021级烹饪工艺与营养1班</t>
  </si>
  <si>
    <t>高世毅</t>
  </si>
  <si>
    <t>410325200410150017</t>
  </si>
  <si>
    <t>2022级烹饪工艺与营养1班</t>
  </si>
  <si>
    <t>樊亚辉</t>
  </si>
  <si>
    <t>410122200304109854</t>
  </si>
  <si>
    <t>2022级烹饪工艺与营养2班</t>
  </si>
  <si>
    <t>仲文浩</t>
  </si>
  <si>
    <t>411727200411078518</t>
  </si>
  <si>
    <t>2022级烹饪工艺与营养3班</t>
  </si>
  <si>
    <t>李静雅</t>
  </si>
  <si>
    <t>41042220040206916X</t>
  </si>
  <si>
    <t>2022级烹饪工艺与营养4班</t>
  </si>
  <si>
    <t>张明卓</t>
  </si>
  <si>
    <t>411328200409053375</t>
  </si>
  <si>
    <t>雷妮妮</t>
  </si>
  <si>
    <t>410328200104039686</t>
  </si>
  <si>
    <t>市场营销</t>
  </si>
  <si>
    <t>2021级市场营销班</t>
  </si>
  <si>
    <t>石新明</t>
  </si>
  <si>
    <t>411523200212034815</t>
  </si>
  <si>
    <t>陈家宝</t>
  </si>
  <si>
    <t>410526200407212317</t>
  </si>
  <si>
    <t>2022级市场营销1班</t>
  </si>
  <si>
    <t>毛帅坤</t>
  </si>
  <si>
    <t>412727200104217451</t>
  </si>
  <si>
    <t>任永亮</t>
  </si>
  <si>
    <t>410122200303284730</t>
  </si>
  <si>
    <t>化垚家</t>
  </si>
  <si>
    <t>411081200308014073</t>
  </si>
  <si>
    <t>2022级市场营销2班</t>
  </si>
  <si>
    <t>朱明凯</t>
  </si>
  <si>
    <t>410421200410152039</t>
  </si>
  <si>
    <t>都家轩</t>
  </si>
  <si>
    <t>410882200312030139</t>
  </si>
  <si>
    <t>2022级市场营销3班</t>
  </si>
  <si>
    <t>姜孟伟</t>
  </si>
  <si>
    <t>412821200204231573</t>
  </si>
  <si>
    <t>大数据技术</t>
  </si>
  <si>
    <t>2021级大数据技术1班</t>
  </si>
  <si>
    <t>罗聪</t>
  </si>
  <si>
    <t>411724200304168017</t>
  </si>
  <si>
    <t>2021级大数据技术2班</t>
  </si>
  <si>
    <t>岳春涛</t>
  </si>
  <si>
    <t>412727200010051614</t>
  </si>
  <si>
    <t>王鑫鑫</t>
  </si>
  <si>
    <t>411423200009295061</t>
  </si>
  <si>
    <t>2022级大数据技术1班</t>
  </si>
  <si>
    <t>李杏芳</t>
  </si>
  <si>
    <t>410422200410147666</t>
  </si>
  <si>
    <t>2022级大数据技术2班</t>
  </si>
  <si>
    <t>张霄宇</t>
  </si>
  <si>
    <t>412702200210107451</t>
  </si>
  <si>
    <t>2022级大数据技术3班</t>
  </si>
  <si>
    <t>徐留超</t>
  </si>
  <si>
    <t>41282720020113301X</t>
  </si>
  <si>
    <t>工业机器人技术</t>
  </si>
  <si>
    <t>2021级工业机器人技术班</t>
  </si>
  <si>
    <t>陈森</t>
  </si>
  <si>
    <t>411322200212090633</t>
  </si>
  <si>
    <t>2022级工业机器人技术班</t>
  </si>
  <si>
    <t>汤森</t>
  </si>
  <si>
    <t>411728200404157214</t>
  </si>
  <si>
    <t>侯申奥</t>
  </si>
  <si>
    <t>412725200108305755</t>
  </si>
  <si>
    <t>2021级机电一体化技术1班</t>
  </si>
  <si>
    <t>郑梦雅</t>
  </si>
  <si>
    <t>41018520050213030X</t>
  </si>
  <si>
    <t>房嘉豪</t>
  </si>
  <si>
    <t>412728200209154510</t>
  </si>
  <si>
    <t>2021级机电一体化技术2班</t>
  </si>
  <si>
    <t>汪同喜</t>
  </si>
  <si>
    <t>411522200104297558</t>
  </si>
  <si>
    <t>程亿豪</t>
  </si>
  <si>
    <t>412723200107257357</t>
  </si>
  <si>
    <t>2021级机电一体化技术3班</t>
  </si>
  <si>
    <t>张璐璐</t>
  </si>
  <si>
    <t>411025200208307046</t>
  </si>
  <si>
    <t>田浩宇</t>
  </si>
  <si>
    <t>412702200210095518</t>
  </si>
  <si>
    <t>2021级机电一体化技术4班</t>
  </si>
  <si>
    <t>王耀珅</t>
  </si>
  <si>
    <t>411723200402089017</t>
  </si>
  <si>
    <t>左金尧</t>
  </si>
  <si>
    <t>411381200407156719</t>
  </si>
  <si>
    <t>陈腾</t>
  </si>
  <si>
    <t>411123200311080014</t>
  </si>
  <si>
    <t>韩硕宽</t>
  </si>
  <si>
    <t>410223200404070530</t>
  </si>
  <si>
    <t>房山飞</t>
  </si>
  <si>
    <t>412726200302167276</t>
  </si>
  <si>
    <t>2022级机电一体化技术3班</t>
  </si>
  <si>
    <t>杨晨阳</t>
  </si>
  <si>
    <t>411621200205190636</t>
  </si>
  <si>
    <t>程俊豪</t>
  </si>
  <si>
    <t>411123200302090114</t>
  </si>
  <si>
    <t>2022级机电一体化技术4班</t>
  </si>
  <si>
    <t>赵小毛</t>
  </si>
  <si>
    <t>412824200302212711</t>
  </si>
  <si>
    <t>王超</t>
  </si>
  <si>
    <t>411024200402274771</t>
  </si>
  <si>
    <t>机械设计与制造</t>
  </si>
  <si>
    <t>2021级机械设计与制造班</t>
  </si>
  <si>
    <t>李汶笑</t>
  </si>
  <si>
    <t>412322200406087521</t>
  </si>
  <si>
    <t>2022级机械设计与制造1班</t>
  </si>
  <si>
    <t>彭晨旭</t>
  </si>
  <si>
    <t>411722200402085714</t>
  </si>
  <si>
    <t>潘星雨</t>
  </si>
  <si>
    <t>41012220030814979X</t>
  </si>
  <si>
    <t>2022级机械设计与制造2班</t>
  </si>
  <si>
    <t>曹梓一</t>
  </si>
  <si>
    <t>410223200403044525</t>
  </si>
  <si>
    <t>计算机应用技术</t>
  </si>
  <si>
    <t>2021级计算机应用技术2班</t>
  </si>
  <si>
    <t>陈增鑫</t>
  </si>
  <si>
    <t>411103200210120093</t>
  </si>
  <si>
    <t>李晓鸣</t>
  </si>
  <si>
    <t>411525200210051235</t>
  </si>
  <si>
    <t>2021级计算机应用技术3班</t>
  </si>
  <si>
    <t>薛靖驿</t>
  </si>
  <si>
    <t>412821200210202058</t>
  </si>
  <si>
    <t>2021级计算机应用技术4班</t>
  </si>
  <si>
    <t>沈晓帅</t>
  </si>
  <si>
    <t>412826200107151899</t>
  </si>
  <si>
    <t>2021级计算机应用技术5班</t>
  </si>
  <si>
    <t>李林阳</t>
  </si>
  <si>
    <t>410822200209060018</t>
  </si>
  <si>
    <t>2021级计算机应用技术6班</t>
  </si>
  <si>
    <t>王龙</t>
  </si>
  <si>
    <t>410324200301080914</t>
  </si>
  <si>
    <t>李帅兵</t>
  </si>
  <si>
    <t>411123200203230011</t>
  </si>
  <si>
    <t>2021级计算机应用技术7班</t>
  </si>
  <si>
    <t>杨彤彤</t>
  </si>
  <si>
    <t>411024200203264765</t>
  </si>
  <si>
    <t>李坤</t>
  </si>
  <si>
    <t>412826200301027138</t>
  </si>
  <si>
    <t>2022级计算机应用技术1班</t>
  </si>
  <si>
    <t>魏静静</t>
  </si>
  <si>
    <t>410328200412169765</t>
  </si>
  <si>
    <t>尼嘉辉</t>
  </si>
  <si>
    <t>411722200410170513</t>
  </si>
  <si>
    <t>2022级计算机应用技术2班</t>
  </si>
  <si>
    <t>任硕硕</t>
  </si>
  <si>
    <t>412725200211220610</t>
  </si>
  <si>
    <t>赵权威</t>
  </si>
  <si>
    <t>412728200309116415</t>
  </si>
  <si>
    <t>2022级计算机应用技术3班</t>
  </si>
  <si>
    <t>许玉洋</t>
  </si>
  <si>
    <t>410726200505294222</t>
  </si>
  <si>
    <t>2022级计算机应用技术4班</t>
  </si>
  <si>
    <t>高艺鹏</t>
  </si>
  <si>
    <t>410482200303205011</t>
  </si>
  <si>
    <t>2022级计算机应用技术5班</t>
  </si>
  <si>
    <t>李怡琳</t>
  </si>
  <si>
    <t>412821200301282022</t>
  </si>
  <si>
    <t>吕艺洒</t>
  </si>
  <si>
    <t>411122200503140265</t>
  </si>
  <si>
    <t>杨凯博</t>
  </si>
  <si>
    <t>411327200211044215</t>
  </si>
  <si>
    <t>杨润航</t>
  </si>
  <si>
    <t>411081200311259178</t>
  </si>
  <si>
    <t>2022级计算机应用技术6班</t>
  </si>
  <si>
    <t>冯硕博</t>
  </si>
  <si>
    <t>411025200406210034</t>
  </si>
  <si>
    <t>2022级计算机应用技术7班</t>
  </si>
  <si>
    <t>汪宇豪</t>
  </si>
  <si>
    <t>411722200409265339</t>
  </si>
  <si>
    <t>肖传安</t>
  </si>
  <si>
    <t>411521200407278913</t>
  </si>
  <si>
    <t>杨林</t>
  </si>
  <si>
    <t>411421200101197795</t>
  </si>
  <si>
    <t>刘海东</t>
  </si>
  <si>
    <t>411381200304086797</t>
  </si>
  <si>
    <t>2022级计算机应用技术8班</t>
  </si>
  <si>
    <t>牛焕峥</t>
  </si>
  <si>
    <t>411725200405091019</t>
  </si>
  <si>
    <t>胡广奇</t>
  </si>
  <si>
    <t>411123200206190174</t>
  </si>
  <si>
    <t>22-1计算机应用技术班</t>
  </si>
  <si>
    <t>冯祥</t>
  </si>
  <si>
    <t>410523200201130050</t>
  </si>
  <si>
    <t>2021级汽车检测与维修技术班</t>
  </si>
  <si>
    <t>栗康绪</t>
  </si>
  <si>
    <t>411729200308104952</t>
  </si>
  <si>
    <t>2022级汽车检测与维修技术1班</t>
  </si>
  <si>
    <t>赵子豪</t>
  </si>
  <si>
    <t>411728200311124819</t>
  </si>
  <si>
    <t>王士洋</t>
  </si>
  <si>
    <t>412822200303193791</t>
  </si>
  <si>
    <t>2022级汽车检测与维修技术2班</t>
  </si>
  <si>
    <t>夏云飞</t>
  </si>
  <si>
    <t>410183200202229559</t>
  </si>
  <si>
    <t>汽车制造与试验技术</t>
  </si>
  <si>
    <t>2021级汽车制造与试验技术班</t>
  </si>
  <si>
    <t>童文博</t>
  </si>
  <si>
    <t>41270220030325811X</t>
  </si>
  <si>
    <t>2022级汽车制造与试验技术班</t>
  </si>
  <si>
    <t>雷博文</t>
  </si>
  <si>
    <t>412829200107156816</t>
  </si>
  <si>
    <t>新能源汽车技术</t>
  </si>
  <si>
    <t>2021级新能源汽车技术1班</t>
  </si>
  <si>
    <t>朱豪杰</t>
  </si>
  <si>
    <t>41272620020614471X</t>
  </si>
  <si>
    <t>2021级新能源汽车技术2班</t>
  </si>
  <si>
    <t>聂赫扬</t>
  </si>
  <si>
    <t>411722200306114116</t>
  </si>
  <si>
    <t>2021级新能源汽车技术3班</t>
  </si>
  <si>
    <t>陶梦雨</t>
  </si>
  <si>
    <t>412726200104181210</t>
  </si>
  <si>
    <t>陈继成</t>
  </si>
  <si>
    <t>41162620030806073X</t>
  </si>
  <si>
    <t>2022级新能源汽车技术1班</t>
  </si>
  <si>
    <t>廖乔佾</t>
  </si>
  <si>
    <t>412826200210043116</t>
  </si>
  <si>
    <t>关嘉欣</t>
  </si>
  <si>
    <t>41172220040301415X</t>
  </si>
  <si>
    <t>2022级新能源汽车技术2班</t>
  </si>
  <si>
    <t>金一</t>
  </si>
  <si>
    <t>410103200402120249</t>
  </si>
  <si>
    <t>2022级新能源汽车技术3班</t>
  </si>
  <si>
    <t>邱申奥</t>
  </si>
  <si>
    <t>411627200205247434</t>
  </si>
  <si>
    <t>2022级新能源汽车技术4班</t>
  </si>
  <si>
    <t>景舒智</t>
  </si>
  <si>
    <t>410423200301315938</t>
  </si>
  <si>
    <t>移动互联应用技术</t>
  </si>
  <si>
    <t>2021级移动互联应用技术班</t>
  </si>
  <si>
    <t>轩文梦</t>
  </si>
  <si>
    <t>411627200302164024</t>
  </si>
  <si>
    <t>赵方源</t>
  </si>
  <si>
    <t>412728200210156054</t>
  </si>
  <si>
    <t>周超凡</t>
  </si>
  <si>
    <t>410222200308161057</t>
  </si>
  <si>
    <t>2022级移动互联应用技术班</t>
  </si>
  <si>
    <t xml:space="preserve"> </t>
  </si>
  <si>
    <t>填报日期：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</si>
</sst>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5"/>
  <sheetViews>
    <sheetView tabSelected="1" workbookViewId="0">
      <selection activeCell="A1" sqref="A1:G1"/>
    </sheetView>
  </sheetViews>
  <sheetFormatPr defaultColWidth="9" defaultRowHeight="13.5" outlineLevelCol="6"/>
  <cols>
    <col min="3" max="3" width="20.375" customWidth="1"/>
    <col min="5" max="5" width="32.625" customWidth="1"/>
    <col min="6" max="6" width="11.5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5">
        <f>1</f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5000</v>
      </c>
      <c r="G3" s="5"/>
    </row>
    <row r="4" ht="14.25" spans="1:7">
      <c r="A4" s="5">
        <f>2</f>
        <v>2</v>
      </c>
      <c r="B4" s="5" t="s">
        <v>12</v>
      </c>
      <c r="C4" s="5" t="s">
        <v>13</v>
      </c>
      <c r="D4" s="5" t="s">
        <v>10</v>
      </c>
      <c r="E4" s="5" t="s">
        <v>14</v>
      </c>
      <c r="F4" s="5">
        <v>5000</v>
      </c>
      <c r="G4" s="5"/>
    </row>
    <row r="5" ht="14.25" spans="1:7">
      <c r="A5" s="5">
        <f>3</f>
        <v>3</v>
      </c>
      <c r="B5" s="5" t="s">
        <v>15</v>
      </c>
      <c r="C5" s="5" t="s">
        <v>16</v>
      </c>
      <c r="D5" s="5" t="s">
        <v>10</v>
      </c>
      <c r="E5" s="5" t="s">
        <v>14</v>
      </c>
      <c r="F5" s="5">
        <v>5000</v>
      </c>
      <c r="G5" s="5"/>
    </row>
    <row r="6" ht="14.25" spans="1:7">
      <c r="A6" s="5">
        <f>4</f>
        <v>4</v>
      </c>
      <c r="B6" s="5" t="s">
        <v>17</v>
      </c>
      <c r="C6" s="5" t="s">
        <v>18</v>
      </c>
      <c r="D6" s="5" t="s">
        <v>19</v>
      </c>
      <c r="E6" s="5" t="s">
        <v>20</v>
      </c>
      <c r="F6" s="5">
        <v>5000</v>
      </c>
      <c r="G6" s="5"/>
    </row>
    <row r="7" ht="14.25" spans="1:7">
      <c r="A7" s="5">
        <f>5</f>
        <v>5</v>
      </c>
      <c r="B7" s="5" t="s">
        <v>21</v>
      </c>
      <c r="C7" s="5" t="s">
        <v>22</v>
      </c>
      <c r="D7" s="5" t="s">
        <v>19</v>
      </c>
      <c r="E7" s="5" t="s">
        <v>23</v>
      </c>
      <c r="F7" s="5">
        <v>5000</v>
      </c>
      <c r="G7" s="5"/>
    </row>
    <row r="8" ht="14.25" spans="1:7">
      <c r="A8" s="5">
        <f>6</f>
        <v>6</v>
      </c>
      <c r="B8" s="5" t="s">
        <v>24</v>
      </c>
      <c r="C8" s="5" t="s">
        <v>25</v>
      </c>
      <c r="D8" s="5" t="s">
        <v>19</v>
      </c>
      <c r="E8" s="5" t="s">
        <v>26</v>
      </c>
      <c r="F8" s="5">
        <v>5000</v>
      </c>
      <c r="G8" s="5"/>
    </row>
    <row r="9" ht="14.25" spans="1:7">
      <c r="A9" s="5">
        <f>7</f>
        <v>7</v>
      </c>
      <c r="B9" s="5" t="s">
        <v>27</v>
      </c>
      <c r="C9" s="5" t="s">
        <v>28</v>
      </c>
      <c r="D9" s="5" t="s">
        <v>29</v>
      </c>
      <c r="E9" s="5" t="s">
        <v>30</v>
      </c>
      <c r="F9" s="5">
        <v>5000</v>
      </c>
      <c r="G9" s="5"/>
    </row>
    <row r="10" ht="14.25" spans="1:7">
      <c r="A10" s="5">
        <f>8</f>
        <v>8</v>
      </c>
      <c r="B10" s="5" t="s">
        <v>31</v>
      </c>
      <c r="C10" s="5" t="s">
        <v>32</v>
      </c>
      <c r="D10" s="5" t="s">
        <v>29</v>
      </c>
      <c r="E10" s="5" t="s">
        <v>30</v>
      </c>
      <c r="F10" s="5">
        <v>5000</v>
      </c>
      <c r="G10" s="5"/>
    </row>
    <row r="11" ht="14.25" spans="1:7">
      <c r="A11" s="5">
        <f>9</f>
        <v>9</v>
      </c>
      <c r="B11" s="5" t="s">
        <v>33</v>
      </c>
      <c r="C11" s="5" t="s">
        <v>34</v>
      </c>
      <c r="D11" s="5" t="s">
        <v>29</v>
      </c>
      <c r="E11" s="5" t="s">
        <v>30</v>
      </c>
      <c r="F11" s="5">
        <v>5000</v>
      </c>
      <c r="G11" s="5"/>
    </row>
    <row r="12" ht="14.25" spans="1:7">
      <c r="A12" s="5">
        <f>10</f>
        <v>10</v>
      </c>
      <c r="B12" s="5" t="s">
        <v>35</v>
      </c>
      <c r="C12" s="5" t="s">
        <v>36</v>
      </c>
      <c r="D12" s="5" t="s">
        <v>29</v>
      </c>
      <c r="E12" s="5" t="s">
        <v>30</v>
      </c>
      <c r="F12" s="5">
        <v>5000</v>
      </c>
      <c r="G12" s="5"/>
    </row>
    <row r="13" ht="14.25" spans="1:7">
      <c r="A13" s="5">
        <f>11</f>
        <v>11</v>
      </c>
      <c r="B13" s="5" t="s">
        <v>37</v>
      </c>
      <c r="C13" s="5" t="s">
        <v>38</v>
      </c>
      <c r="D13" s="5" t="s">
        <v>29</v>
      </c>
      <c r="E13" s="5" t="s">
        <v>39</v>
      </c>
      <c r="F13" s="5">
        <v>5000</v>
      </c>
      <c r="G13" s="5"/>
    </row>
    <row r="14" ht="14.25" spans="1:7">
      <c r="A14" s="5">
        <f>12</f>
        <v>12</v>
      </c>
      <c r="B14" s="5" t="s">
        <v>40</v>
      </c>
      <c r="C14" s="5" t="s">
        <v>41</v>
      </c>
      <c r="D14" s="5" t="s">
        <v>29</v>
      </c>
      <c r="E14" s="5" t="s">
        <v>39</v>
      </c>
      <c r="F14" s="5">
        <v>5000</v>
      </c>
      <c r="G14" s="5"/>
    </row>
    <row r="15" ht="14.25" spans="1:7">
      <c r="A15" s="5">
        <f>13</f>
        <v>13</v>
      </c>
      <c r="B15" s="5" t="s">
        <v>42</v>
      </c>
      <c r="C15" s="5" t="s">
        <v>43</v>
      </c>
      <c r="D15" s="5" t="s">
        <v>29</v>
      </c>
      <c r="E15" s="5" t="s">
        <v>44</v>
      </c>
      <c r="F15" s="5">
        <v>5000</v>
      </c>
      <c r="G15" s="5"/>
    </row>
    <row r="16" ht="14.25" spans="1:7">
      <c r="A16" s="5">
        <f>14</f>
        <v>14</v>
      </c>
      <c r="B16" s="5" t="s">
        <v>45</v>
      </c>
      <c r="C16" s="5" t="s">
        <v>46</v>
      </c>
      <c r="D16" s="5" t="s">
        <v>29</v>
      </c>
      <c r="E16" s="5" t="s">
        <v>44</v>
      </c>
      <c r="F16" s="5">
        <v>5000</v>
      </c>
      <c r="G16" s="5"/>
    </row>
    <row r="17" ht="14.25" spans="1:7">
      <c r="A17" s="5">
        <f>15</f>
        <v>15</v>
      </c>
      <c r="B17" s="5" t="s">
        <v>47</v>
      </c>
      <c r="C17" s="5" t="s">
        <v>48</v>
      </c>
      <c r="D17" s="5" t="s">
        <v>29</v>
      </c>
      <c r="E17" s="5" t="s">
        <v>49</v>
      </c>
      <c r="F17" s="5">
        <v>5000</v>
      </c>
      <c r="G17" s="5"/>
    </row>
    <row r="18" ht="14.25" spans="1:7">
      <c r="A18" s="5">
        <f>16</f>
        <v>16</v>
      </c>
      <c r="B18" s="5" t="s">
        <v>50</v>
      </c>
      <c r="C18" s="5" t="s">
        <v>51</v>
      </c>
      <c r="D18" s="5" t="s">
        <v>29</v>
      </c>
      <c r="E18" s="5" t="s">
        <v>49</v>
      </c>
      <c r="F18" s="5">
        <v>5000</v>
      </c>
      <c r="G18" s="5"/>
    </row>
    <row r="19" ht="14.25" spans="1:7">
      <c r="A19" s="5">
        <f>17</f>
        <v>17</v>
      </c>
      <c r="B19" s="5" t="s">
        <v>52</v>
      </c>
      <c r="C19" s="5" t="s">
        <v>53</v>
      </c>
      <c r="D19" s="5" t="s">
        <v>54</v>
      </c>
      <c r="E19" s="5" t="s">
        <v>55</v>
      </c>
      <c r="F19" s="5">
        <v>5000</v>
      </c>
      <c r="G19" s="5"/>
    </row>
    <row r="20" ht="14.25" spans="1:7">
      <c r="A20" s="5">
        <f>18</f>
        <v>18</v>
      </c>
      <c r="B20" s="5" t="s">
        <v>56</v>
      </c>
      <c r="C20" s="5" t="s">
        <v>57</v>
      </c>
      <c r="D20" s="5" t="s">
        <v>54</v>
      </c>
      <c r="E20" s="5" t="s">
        <v>58</v>
      </c>
      <c r="F20" s="5">
        <v>5000</v>
      </c>
      <c r="G20" s="5"/>
    </row>
    <row r="21" ht="14.25" spans="1:7">
      <c r="A21" s="5">
        <f>19</f>
        <v>19</v>
      </c>
      <c r="B21" s="5" t="s">
        <v>59</v>
      </c>
      <c r="C21" s="5" t="s">
        <v>60</v>
      </c>
      <c r="D21" s="5" t="s">
        <v>54</v>
      </c>
      <c r="E21" s="5" t="s">
        <v>61</v>
      </c>
      <c r="F21" s="5">
        <v>5000</v>
      </c>
      <c r="G21" s="5"/>
    </row>
    <row r="22" ht="14.25" spans="1:7">
      <c r="A22" s="5">
        <f>20</f>
        <v>20</v>
      </c>
      <c r="B22" s="5" t="s">
        <v>62</v>
      </c>
      <c r="C22" s="5" t="s">
        <v>63</v>
      </c>
      <c r="D22" s="5" t="s">
        <v>64</v>
      </c>
      <c r="E22" s="5" t="s">
        <v>65</v>
      </c>
      <c r="F22" s="5">
        <v>5000</v>
      </c>
      <c r="G22" s="5"/>
    </row>
    <row r="23" ht="14.25" spans="1:7">
      <c r="A23" s="5">
        <f>21</f>
        <v>21</v>
      </c>
      <c r="B23" s="5" t="s">
        <v>66</v>
      </c>
      <c r="C23" s="5" t="s">
        <v>67</v>
      </c>
      <c r="D23" s="5" t="s">
        <v>64</v>
      </c>
      <c r="E23" s="5" t="s">
        <v>65</v>
      </c>
      <c r="F23" s="5">
        <v>5000</v>
      </c>
      <c r="G23" s="5"/>
    </row>
    <row r="24" ht="14.25" spans="1:7">
      <c r="A24" s="5">
        <f>22</f>
        <v>22</v>
      </c>
      <c r="B24" s="5" t="s">
        <v>68</v>
      </c>
      <c r="C24" s="5" t="s">
        <v>69</v>
      </c>
      <c r="D24" s="5" t="s">
        <v>64</v>
      </c>
      <c r="E24" s="5" t="s">
        <v>65</v>
      </c>
      <c r="F24" s="5">
        <v>5000</v>
      </c>
      <c r="G24" s="5"/>
    </row>
    <row r="25" ht="14.25" spans="1:7">
      <c r="A25" s="5">
        <f>23</f>
        <v>23</v>
      </c>
      <c r="B25" s="5" t="s">
        <v>70</v>
      </c>
      <c r="C25" s="5" t="s">
        <v>71</v>
      </c>
      <c r="D25" s="5" t="s">
        <v>64</v>
      </c>
      <c r="E25" s="5" t="s">
        <v>72</v>
      </c>
      <c r="F25" s="5">
        <v>5000</v>
      </c>
      <c r="G25" s="5"/>
    </row>
    <row r="26" ht="14.25" spans="1:7">
      <c r="A26" s="5">
        <f>24</f>
        <v>24</v>
      </c>
      <c r="B26" s="5" t="s">
        <v>73</v>
      </c>
      <c r="C26" s="5" t="s">
        <v>74</v>
      </c>
      <c r="D26" s="5" t="s">
        <v>75</v>
      </c>
      <c r="E26" s="5" t="s">
        <v>76</v>
      </c>
      <c r="F26" s="5">
        <v>5000</v>
      </c>
      <c r="G26" s="5"/>
    </row>
    <row r="27" ht="14.25" spans="1:7">
      <c r="A27" s="5">
        <f>25</f>
        <v>25</v>
      </c>
      <c r="B27" s="5" t="s">
        <v>77</v>
      </c>
      <c r="C27" s="5" t="s">
        <v>78</v>
      </c>
      <c r="D27" s="5" t="s">
        <v>79</v>
      </c>
      <c r="E27" s="5" t="s">
        <v>80</v>
      </c>
      <c r="F27" s="5">
        <v>5000</v>
      </c>
      <c r="G27" s="5"/>
    </row>
    <row r="28" ht="14.25" spans="1:7">
      <c r="A28" s="5">
        <f>26</f>
        <v>26</v>
      </c>
      <c r="B28" s="5" t="s">
        <v>81</v>
      </c>
      <c r="C28" s="5" t="s">
        <v>82</v>
      </c>
      <c r="D28" s="5" t="s">
        <v>79</v>
      </c>
      <c r="E28" s="5" t="s">
        <v>80</v>
      </c>
      <c r="F28" s="5">
        <v>5000</v>
      </c>
      <c r="G28" s="5"/>
    </row>
    <row r="29" ht="14.25" spans="1:7">
      <c r="A29" s="5">
        <f>27</f>
        <v>27</v>
      </c>
      <c r="B29" s="5" t="s">
        <v>83</v>
      </c>
      <c r="C29" s="5" t="s">
        <v>84</v>
      </c>
      <c r="D29" s="5" t="s">
        <v>79</v>
      </c>
      <c r="E29" s="5" t="s">
        <v>85</v>
      </c>
      <c r="F29" s="5">
        <v>5000</v>
      </c>
      <c r="G29" s="5"/>
    </row>
    <row r="30" ht="14.25" spans="1:7">
      <c r="A30" s="5">
        <f>28</f>
        <v>28</v>
      </c>
      <c r="B30" s="5" t="s">
        <v>86</v>
      </c>
      <c r="C30" s="5" t="s">
        <v>87</v>
      </c>
      <c r="D30" s="5" t="s">
        <v>79</v>
      </c>
      <c r="E30" s="5" t="s">
        <v>88</v>
      </c>
      <c r="F30" s="5">
        <v>5000</v>
      </c>
      <c r="G30" s="5"/>
    </row>
    <row r="31" ht="14.25" spans="1:7">
      <c r="A31" s="5">
        <f>29</f>
        <v>29</v>
      </c>
      <c r="B31" s="5" t="s">
        <v>89</v>
      </c>
      <c r="C31" s="5" t="s">
        <v>90</v>
      </c>
      <c r="D31" s="5" t="s">
        <v>79</v>
      </c>
      <c r="E31" s="5" t="s">
        <v>88</v>
      </c>
      <c r="F31" s="5">
        <v>5000</v>
      </c>
      <c r="G31" s="5"/>
    </row>
    <row r="32" ht="14.25" spans="1:7">
      <c r="A32" s="5">
        <f>30</f>
        <v>30</v>
      </c>
      <c r="B32" s="5" t="s">
        <v>91</v>
      </c>
      <c r="C32" s="5" t="s">
        <v>92</v>
      </c>
      <c r="D32" s="5" t="s">
        <v>79</v>
      </c>
      <c r="E32" s="5" t="s">
        <v>88</v>
      </c>
      <c r="F32" s="5">
        <v>5000</v>
      </c>
      <c r="G32" s="5"/>
    </row>
    <row r="33" ht="14.25" spans="1:7">
      <c r="A33" s="5">
        <f>31</f>
        <v>31</v>
      </c>
      <c r="B33" s="5" t="s">
        <v>93</v>
      </c>
      <c r="C33" s="5" t="s">
        <v>94</v>
      </c>
      <c r="D33" s="5" t="s">
        <v>79</v>
      </c>
      <c r="E33" s="5" t="s">
        <v>95</v>
      </c>
      <c r="F33" s="5">
        <v>5000</v>
      </c>
      <c r="G33" s="5"/>
    </row>
    <row r="34" ht="14.25" spans="1:7">
      <c r="A34" s="5">
        <f>32</f>
        <v>32</v>
      </c>
      <c r="B34" s="5" t="s">
        <v>96</v>
      </c>
      <c r="C34" s="5" t="s">
        <v>97</v>
      </c>
      <c r="D34" s="5" t="s">
        <v>79</v>
      </c>
      <c r="E34" s="5" t="s">
        <v>95</v>
      </c>
      <c r="F34" s="5">
        <v>5000</v>
      </c>
      <c r="G34" s="5"/>
    </row>
    <row r="35" ht="14.25" spans="1:7">
      <c r="A35" s="5">
        <f>33</f>
        <v>33</v>
      </c>
      <c r="B35" s="5" t="s">
        <v>98</v>
      </c>
      <c r="C35" s="5" t="s">
        <v>99</v>
      </c>
      <c r="D35" s="5" t="s">
        <v>79</v>
      </c>
      <c r="E35" s="5" t="s">
        <v>100</v>
      </c>
      <c r="F35" s="5">
        <v>5000</v>
      </c>
      <c r="G35" s="5"/>
    </row>
    <row r="36" ht="14.25" spans="1:7">
      <c r="A36" s="5">
        <f>34</f>
        <v>34</v>
      </c>
      <c r="B36" s="5" t="s">
        <v>101</v>
      </c>
      <c r="C36" s="5" t="s">
        <v>102</v>
      </c>
      <c r="D36" s="5" t="s">
        <v>103</v>
      </c>
      <c r="E36" s="5" t="s">
        <v>104</v>
      </c>
      <c r="F36" s="5">
        <v>5000</v>
      </c>
      <c r="G36" s="5"/>
    </row>
    <row r="37" ht="14.25" spans="1:7">
      <c r="A37" s="5">
        <f>35</f>
        <v>35</v>
      </c>
      <c r="B37" s="5" t="s">
        <v>105</v>
      </c>
      <c r="C37" s="5" t="s">
        <v>106</v>
      </c>
      <c r="D37" s="5" t="s">
        <v>103</v>
      </c>
      <c r="E37" s="5" t="s">
        <v>107</v>
      </c>
      <c r="F37" s="5">
        <v>5000</v>
      </c>
      <c r="G37" s="5"/>
    </row>
    <row r="38" ht="14.25" spans="1:7">
      <c r="A38" s="5">
        <f>36</f>
        <v>36</v>
      </c>
      <c r="B38" s="5" t="s">
        <v>108</v>
      </c>
      <c r="C38" s="5" t="s">
        <v>109</v>
      </c>
      <c r="D38" s="5" t="s">
        <v>103</v>
      </c>
      <c r="E38" s="5" t="s">
        <v>110</v>
      </c>
      <c r="F38" s="5">
        <v>5000</v>
      </c>
      <c r="G38" s="5"/>
    </row>
    <row r="39" ht="14.25" spans="1:7">
      <c r="A39" s="5">
        <f>37</f>
        <v>37</v>
      </c>
      <c r="B39" s="5" t="s">
        <v>111</v>
      </c>
      <c r="C39" s="5" t="s">
        <v>112</v>
      </c>
      <c r="D39" s="5" t="s">
        <v>103</v>
      </c>
      <c r="E39" s="5" t="s">
        <v>110</v>
      </c>
      <c r="F39" s="5">
        <v>5000</v>
      </c>
      <c r="G39" s="5"/>
    </row>
    <row r="40" ht="14.25" spans="1:7">
      <c r="A40" s="5">
        <f>38</f>
        <v>38</v>
      </c>
      <c r="B40" s="5" t="s">
        <v>113</v>
      </c>
      <c r="C40" s="5" t="s">
        <v>114</v>
      </c>
      <c r="D40" s="5" t="s">
        <v>103</v>
      </c>
      <c r="E40" s="5" t="s">
        <v>115</v>
      </c>
      <c r="F40" s="5">
        <v>5000</v>
      </c>
      <c r="G40" s="5"/>
    </row>
    <row r="41" ht="14.25" spans="1:7">
      <c r="A41" s="5">
        <f>39</f>
        <v>39</v>
      </c>
      <c r="B41" s="5" t="s">
        <v>116</v>
      </c>
      <c r="C41" s="5" t="s">
        <v>117</v>
      </c>
      <c r="D41" s="5" t="s">
        <v>103</v>
      </c>
      <c r="E41" s="5" t="s">
        <v>118</v>
      </c>
      <c r="F41" s="5">
        <v>5000</v>
      </c>
      <c r="G41" s="5"/>
    </row>
    <row r="42" ht="14.25" spans="1:7">
      <c r="A42" s="5">
        <f>40</f>
        <v>40</v>
      </c>
      <c r="B42" s="5" t="s">
        <v>119</v>
      </c>
      <c r="C42" s="5" t="s">
        <v>120</v>
      </c>
      <c r="D42" s="5" t="s">
        <v>103</v>
      </c>
      <c r="E42" s="5" t="s">
        <v>118</v>
      </c>
      <c r="F42" s="5">
        <v>5000</v>
      </c>
      <c r="G42" s="5"/>
    </row>
    <row r="43" ht="14.25" spans="1:7">
      <c r="A43" s="5">
        <f>41</f>
        <v>41</v>
      </c>
      <c r="B43" s="5" t="s">
        <v>121</v>
      </c>
      <c r="C43" s="5" t="s">
        <v>122</v>
      </c>
      <c r="D43" s="5" t="s">
        <v>123</v>
      </c>
      <c r="E43" s="5" t="s">
        <v>124</v>
      </c>
      <c r="F43" s="5">
        <v>5000</v>
      </c>
      <c r="G43" s="5"/>
    </row>
    <row r="44" ht="14.25" spans="1:7">
      <c r="A44" s="5">
        <f>42</f>
        <v>42</v>
      </c>
      <c r="B44" s="5" t="s">
        <v>125</v>
      </c>
      <c r="C44" s="5" t="s">
        <v>126</v>
      </c>
      <c r="D44" s="5" t="s">
        <v>123</v>
      </c>
      <c r="E44" s="5" t="s">
        <v>124</v>
      </c>
      <c r="F44" s="5">
        <v>5000</v>
      </c>
      <c r="G44" s="5"/>
    </row>
    <row r="45" ht="14.25" spans="1:7">
      <c r="A45" s="5">
        <f>43</f>
        <v>43</v>
      </c>
      <c r="B45" s="5" t="s">
        <v>127</v>
      </c>
      <c r="C45" s="5" t="s">
        <v>128</v>
      </c>
      <c r="D45" s="5" t="s">
        <v>123</v>
      </c>
      <c r="E45" s="5" t="s">
        <v>129</v>
      </c>
      <c r="F45" s="5">
        <v>5000</v>
      </c>
      <c r="G45" s="5"/>
    </row>
    <row r="46" ht="14.25" spans="1:7">
      <c r="A46" s="5">
        <f>44</f>
        <v>44</v>
      </c>
      <c r="B46" s="5" t="s">
        <v>130</v>
      </c>
      <c r="C46" s="5" t="s">
        <v>131</v>
      </c>
      <c r="D46" s="5" t="s">
        <v>123</v>
      </c>
      <c r="E46" s="5" t="s">
        <v>132</v>
      </c>
      <c r="F46" s="5">
        <v>5000</v>
      </c>
      <c r="G46" s="5"/>
    </row>
    <row r="47" ht="14.25" spans="1:7">
      <c r="A47" s="5">
        <f>45</f>
        <v>45</v>
      </c>
      <c r="B47" s="5" t="s">
        <v>133</v>
      </c>
      <c r="C47" s="5" t="s">
        <v>134</v>
      </c>
      <c r="D47" s="5" t="s">
        <v>123</v>
      </c>
      <c r="E47" s="5" t="s">
        <v>132</v>
      </c>
      <c r="F47" s="5">
        <v>5000</v>
      </c>
      <c r="G47" s="5"/>
    </row>
    <row r="48" ht="14.25" spans="1:7">
      <c r="A48" s="5">
        <f>46</f>
        <v>46</v>
      </c>
      <c r="B48" s="5" t="s">
        <v>135</v>
      </c>
      <c r="C48" s="5" t="s">
        <v>136</v>
      </c>
      <c r="D48" s="5" t="s">
        <v>137</v>
      </c>
      <c r="E48" s="5" t="s">
        <v>138</v>
      </c>
      <c r="F48" s="5">
        <v>5000</v>
      </c>
      <c r="G48" s="5"/>
    </row>
    <row r="49" ht="14.25" spans="1:7">
      <c r="A49" s="5">
        <f>47</f>
        <v>47</v>
      </c>
      <c r="B49" s="5" t="s">
        <v>139</v>
      </c>
      <c r="C49" s="5" t="s">
        <v>140</v>
      </c>
      <c r="D49" s="5" t="s">
        <v>137</v>
      </c>
      <c r="E49" s="5" t="s">
        <v>141</v>
      </c>
      <c r="F49" s="5">
        <v>5000</v>
      </c>
      <c r="G49" s="5"/>
    </row>
    <row r="50" ht="14.25" spans="1:7">
      <c r="A50" s="5">
        <f>48</f>
        <v>48</v>
      </c>
      <c r="B50" s="5" t="s">
        <v>142</v>
      </c>
      <c r="C50" s="5" t="s">
        <v>143</v>
      </c>
      <c r="D50" s="5" t="s">
        <v>137</v>
      </c>
      <c r="E50" s="5" t="s">
        <v>141</v>
      </c>
      <c r="F50" s="5">
        <v>5000</v>
      </c>
      <c r="G50" s="5"/>
    </row>
    <row r="51" ht="14.25" spans="1:7">
      <c r="A51" s="5">
        <f>49</f>
        <v>49</v>
      </c>
      <c r="B51" s="5" t="s">
        <v>144</v>
      </c>
      <c r="C51" s="5" t="s">
        <v>145</v>
      </c>
      <c r="D51" s="5" t="s">
        <v>146</v>
      </c>
      <c r="E51" s="5" t="s">
        <v>147</v>
      </c>
      <c r="F51" s="5">
        <v>5000</v>
      </c>
      <c r="G51" s="5"/>
    </row>
    <row r="52" ht="14.25" spans="1:7">
      <c r="A52" s="5">
        <f>50</f>
        <v>50</v>
      </c>
      <c r="B52" s="5" t="s">
        <v>148</v>
      </c>
      <c r="C52" s="5" t="s">
        <v>149</v>
      </c>
      <c r="D52" s="5" t="s">
        <v>150</v>
      </c>
      <c r="E52" s="5" t="s">
        <v>151</v>
      </c>
      <c r="F52" s="5">
        <v>5000</v>
      </c>
      <c r="G52" s="5"/>
    </row>
    <row r="53" ht="14.25" spans="1:7">
      <c r="A53" s="5">
        <f>51</f>
        <v>51</v>
      </c>
      <c r="B53" s="5" t="s">
        <v>152</v>
      </c>
      <c r="C53" s="5" t="s">
        <v>153</v>
      </c>
      <c r="D53" s="5" t="s">
        <v>150</v>
      </c>
      <c r="E53" s="5" t="s">
        <v>151</v>
      </c>
      <c r="F53" s="5">
        <v>5000</v>
      </c>
      <c r="G53" s="5"/>
    </row>
    <row r="54" ht="14.25" spans="1:7">
      <c r="A54" s="5">
        <f>52</f>
        <v>52</v>
      </c>
      <c r="B54" s="5" t="s">
        <v>154</v>
      </c>
      <c r="C54" s="5" t="s">
        <v>155</v>
      </c>
      <c r="D54" s="5" t="s">
        <v>150</v>
      </c>
      <c r="E54" s="5" t="s">
        <v>156</v>
      </c>
      <c r="F54" s="5">
        <v>5000</v>
      </c>
      <c r="G54" s="5"/>
    </row>
    <row r="55" ht="14.25" spans="1:7">
      <c r="A55" s="5">
        <f>53</f>
        <v>53</v>
      </c>
      <c r="B55" s="5" t="s">
        <v>157</v>
      </c>
      <c r="C55" s="5" t="s">
        <v>158</v>
      </c>
      <c r="D55" s="5" t="s">
        <v>150</v>
      </c>
      <c r="E55" s="5" t="s">
        <v>159</v>
      </c>
      <c r="F55" s="5">
        <v>5000</v>
      </c>
      <c r="G55" s="5"/>
    </row>
    <row r="56" ht="14.25" spans="1:7">
      <c r="A56" s="5">
        <f>54</f>
        <v>54</v>
      </c>
      <c r="B56" s="5" t="s">
        <v>160</v>
      </c>
      <c r="C56" s="5" t="s">
        <v>161</v>
      </c>
      <c r="D56" s="5" t="s">
        <v>150</v>
      </c>
      <c r="E56" s="5" t="s">
        <v>159</v>
      </c>
      <c r="F56" s="5">
        <v>5000</v>
      </c>
      <c r="G56" s="5"/>
    </row>
    <row r="57" ht="14.25" spans="1:7">
      <c r="A57" s="5">
        <f>55</f>
        <v>55</v>
      </c>
      <c r="B57" s="5" t="s">
        <v>162</v>
      </c>
      <c r="C57" s="5" t="s">
        <v>163</v>
      </c>
      <c r="D57" s="5" t="s">
        <v>150</v>
      </c>
      <c r="E57" s="5" t="s">
        <v>164</v>
      </c>
      <c r="F57" s="5">
        <v>5000</v>
      </c>
      <c r="G57" s="5"/>
    </row>
    <row r="58" ht="14.25" spans="1:7">
      <c r="A58" s="5">
        <f>56</f>
        <v>56</v>
      </c>
      <c r="B58" s="5" t="s">
        <v>165</v>
      </c>
      <c r="C58" s="5" t="s">
        <v>166</v>
      </c>
      <c r="D58" s="5" t="s">
        <v>150</v>
      </c>
      <c r="E58" s="5" t="s">
        <v>167</v>
      </c>
      <c r="F58" s="5">
        <v>5000</v>
      </c>
      <c r="G58" s="5"/>
    </row>
    <row r="59" ht="14.25" spans="1:7">
      <c r="A59" s="5">
        <f>57</f>
        <v>57</v>
      </c>
      <c r="B59" s="5" t="s">
        <v>168</v>
      </c>
      <c r="C59" s="5" t="s">
        <v>169</v>
      </c>
      <c r="D59" s="5" t="s">
        <v>150</v>
      </c>
      <c r="E59" s="5" t="s">
        <v>167</v>
      </c>
      <c r="F59" s="5">
        <v>5000</v>
      </c>
      <c r="G59" s="5"/>
    </row>
    <row r="60" ht="14.25" spans="1:7">
      <c r="A60" s="5">
        <f>58</f>
        <v>58</v>
      </c>
      <c r="B60" s="5" t="s">
        <v>170</v>
      </c>
      <c r="C60" s="5" t="s">
        <v>171</v>
      </c>
      <c r="D60" s="5" t="s">
        <v>150</v>
      </c>
      <c r="E60" s="5" t="s">
        <v>172</v>
      </c>
      <c r="F60" s="5">
        <v>5000</v>
      </c>
      <c r="G60" s="5"/>
    </row>
    <row r="61" ht="14.25" spans="1:7">
      <c r="A61" s="5">
        <f>59</f>
        <v>59</v>
      </c>
      <c r="B61" s="5" t="s">
        <v>173</v>
      </c>
      <c r="C61" s="5" t="s">
        <v>174</v>
      </c>
      <c r="D61" s="5" t="s">
        <v>150</v>
      </c>
      <c r="E61" s="5" t="s">
        <v>172</v>
      </c>
      <c r="F61" s="5">
        <v>5000</v>
      </c>
      <c r="G61" s="5"/>
    </row>
    <row r="62" ht="14.25" spans="1:7">
      <c r="A62" s="5">
        <f>60</f>
        <v>60</v>
      </c>
      <c r="B62" s="5" t="s">
        <v>175</v>
      </c>
      <c r="C62" s="5" t="s">
        <v>176</v>
      </c>
      <c r="D62" s="5" t="s">
        <v>150</v>
      </c>
      <c r="E62" s="5" t="s">
        <v>177</v>
      </c>
      <c r="F62" s="5">
        <v>5000</v>
      </c>
      <c r="G62" s="5"/>
    </row>
    <row r="63" ht="14.25" spans="1:7">
      <c r="A63" s="5">
        <f>61</f>
        <v>61</v>
      </c>
      <c r="B63" s="5" t="s">
        <v>178</v>
      </c>
      <c r="C63" s="5" t="s">
        <v>179</v>
      </c>
      <c r="D63" s="5" t="s">
        <v>150</v>
      </c>
      <c r="E63" s="5" t="s">
        <v>177</v>
      </c>
      <c r="F63" s="5">
        <v>5000</v>
      </c>
      <c r="G63" s="5"/>
    </row>
    <row r="64" ht="14.25" spans="1:7">
      <c r="A64" s="5">
        <f>62</f>
        <v>62</v>
      </c>
      <c r="B64" s="5" t="s">
        <v>180</v>
      </c>
      <c r="C64" s="5" t="s">
        <v>181</v>
      </c>
      <c r="D64" s="5" t="s">
        <v>150</v>
      </c>
      <c r="E64" s="5" t="s">
        <v>182</v>
      </c>
      <c r="F64" s="5">
        <v>5000</v>
      </c>
      <c r="G64" s="5"/>
    </row>
    <row r="65" ht="14.25" spans="1:7">
      <c r="A65" s="5">
        <f>63</f>
        <v>63</v>
      </c>
      <c r="B65" s="5" t="s">
        <v>183</v>
      </c>
      <c r="C65" s="5" t="s">
        <v>184</v>
      </c>
      <c r="D65" s="5" t="s">
        <v>150</v>
      </c>
      <c r="E65" s="5" t="s">
        <v>182</v>
      </c>
      <c r="F65" s="5">
        <v>5000</v>
      </c>
      <c r="G65" s="5"/>
    </row>
    <row r="66" ht="14.25" spans="1:7">
      <c r="A66" s="5">
        <f>64</f>
        <v>64</v>
      </c>
      <c r="B66" s="5" t="s">
        <v>185</v>
      </c>
      <c r="C66" s="5" t="s">
        <v>186</v>
      </c>
      <c r="D66" s="5" t="s">
        <v>150</v>
      </c>
      <c r="E66" s="5" t="s">
        <v>187</v>
      </c>
      <c r="F66" s="5">
        <v>5000</v>
      </c>
      <c r="G66" s="5"/>
    </row>
    <row r="67" ht="14.25" spans="1:7">
      <c r="A67" s="5">
        <f>65</f>
        <v>65</v>
      </c>
      <c r="B67" s="5" t="s">
        <v>188</v>
      </c>
      <c r="C67" s="5" t="s">
        <v>189</v>
      </c>
      <c r="D67" s="5" t="s">
        <v>150</v>
      </c>
      <c r="E67" s="5" t="s">
        <v>187</v>
      </c>
      <c r="F67" s="5">
        <v>5000</v>
      </c>
      <c r="G67" s="5"/>
    </row>
    <row r="68" ht="14.25" spans="1:7">
      <c r="A68" s="5">
        <f>66</f>
        <v>66</v>
      </c>
      <c r="B68" s="5" t="s">
        <v>190</v>
      </c>
      <c r="C68" s="5" t="s">
        <v>191</v>
      </c>
      <c r="D68" s="5" t="s">
        <v>150</v>
      </c>
      <c r="E68" s="5" t="s">
        <v>192</v>
      </c>
      <c r="F68" s="5">
        <v>5000</v>
      </c>
      <c r="G68" s="5"/>
    </row>
    <row r="69" ht="14.25" spans="1:7">
      <c r="A69" s="5">
        <f>67</f>
        <v>67</v>
      </c>
      <c r="B69" s="5" t="s">
        <v>193</v>
      </c>
      <c r="C69" s="5" t="s">
        <v>194</v>
      </c>
      <c r="D69" s="5" t="s">
        <v>150</v>
      </c>
      <c r="E69" s="5" t="s">
        <v>192</v>
      </c>
      <c r="F69" s="5">
        <v>5000</v>
      </c>
      <c r="G69" s="5"/>
    </row>
    <row r="70" ht="14.25" spans="1:7">
      <c r="A70" s="5">
        <f>68</f>
        <v>68</v>
      </c>
      <c r="B70" s="5" t="s">
        <v>195</v>
      </c>
      <c r="C70" s="5" t="s">
        <v>196</v>
      </c>
      <c r="D70" s="5" t="s">
        <v>150</v>
      </c>
      <c r="E70" s="5" t="s">
        <v>197</v>
      </c>
      <c r="F70" s="5">
        <v>5000</v>
      </c>
      <c r="G70" s="5"/>
    </row>
    <row r="71" ht="14.25" spans="1:7">
      <c r="A71" s="5">
        <f>69</f>
        <v>69</v>
      </c>
      <c r="B71" s="5" t="s">
        <v>198</v>
      </c>
      <c r="C71" s="5" t="s">
        <v>199</v>
      </c>
      <c r="D71" s="5" t="s">
        <v>150</v>
      </c>
      <c r="E71" s="5" t="s">
        <v>200</v>
      </c>
      <c r="F71" s="5">
        <v>5000</v>
      </c>
      <c r="G71" s="5"/>
    </row>
    <row r="72" ht="14.25" spans="1:7">
      <c r="A72" s="5">
        <f>70</f>
        <v>70</v>
      </c>
      <c r="B72" s="5" t="s">
        <v>201</v>
      </c>
      <c r="C72" s="5" t="s">
        <v>202</v>
      </c>
      <c r="D72" s="5" t="s">
        <v>150</v>
      </c>
      <c r="E72" s="5" t="s">
        <v>203</v>
      </c>
      <c r="F72" s="5">
        <v>5000</v>
      </c>
      <c r="G72" s="5"/>
    </row>
    <row r="73" ht="14.25" spans="1:7">
      <c r="A73" s="5">
        <f>71</f>
        <v>71</v>
      </c>
      <c r="B73" s="5" t="s">
        <v>204</v>
      </c>
      <c r="C73" s="5" t="s">
        <v>205</v>
      </c>
      <c r="D73" s="5" t="s">
        <v>150</v>
      </c>
      <c r="E73" s="5" t="s">
        <v>203</v>
      </c>
      <c r="F73" s="5">
        <v>5000</v>
      </c>
      <c r="G73" s="5"/>
    </row>
    <row r="74" ht="14.25" spans="1:7">
      <c r="A74" s="5">
        <f>72</f>
        <v>72</v>
      </c>
      <c r="B74" s="5" t="s">
        <v>206</v>
      </c>
      <c r="C74" s="5" t="s">
        <v>207</v>
      </c>
      <c r="D74" s="5" t="s">
        <v>150</v>
      </c>
      <c r="E74" s="5" t="s">
        <v>208</v>
      </c>
      <c r="F74" s="5">
        <v>5000</v>
      </c>
      <c r="G74" s="5"/>
    </row>
    <row r="75" ht="14.25" spans="1:7">
      <c r="A75" s="5">
        <f>73</f>
        <v>73</v>
      </c>
      <c r="B75" s="5" t="s">
        <v>209</v>
      </c>
      <c r="C75" s="5" t="s">
        <v>210</v>
      </c>
      <c r="D75" s="5" t="s">
        <v>150</v>
      </c>
      <c r="E75" s="5" t="s">
        <v>211</v>
      </c>
      <c r="F75" s="5">
        <v>5000</v>
      </c>
      <c r="G75" s="5"/>
    </row>
    <row r="76" ht="14.25" spans="1:7">
      <c r="A76" s="5">
        <f>74</f>
        <v>74</v>
      </c>
      <c r="B76" s="5" t="s">
        <v>212</v>
      </c>
      <c r="C76" s="5" t="s">
        <v>213</v>
      </c>
      <c r="D76" s="5" t="s">
        <v>150</v>
      </c>
      <c r="E76" s="5" t="s">
        <v>211</v>
      </c>
      <c r="F76" s="5">
        <v>5000</v>
      </c>
      <c r="G76" s="5"/>
    </row>
    <row r="77" ht="14.25" spans="1:7">
      <c r="A77" s="5">
        <f>75</f>
        <v>75</v>
      </c>
      <c r="B77" s="5" t="s">
        <v>214</v>
      </c>
      <c r="C77" s="5" t="s">
        <v>215</v>
      </c>
      <c r="D77" s="5" t="s">
        <v>150</v>
      </c>
      <c r="E77" s="5" t="s">
        <v>216</v>
      </c>
      <c r="F77" s="5">
        <v>5000</v>
      </c>
      <c r="G77" s="5"/>
    </row>
    <row r="78" ht="14.25" spans="1:7">
      <c r="A78" s="5">
        <f>76</f>
        <v>76</v>
      </c>
      <c r="B78" s="5" t="s">
        <v>217</v>
      </c>
      <c r="C78" s="5" t="s">
        <v>218</v>
      </c>
      <c r="D78" s="5" t="s">
        <v>150</v>
      </c>
      <c r="E78" s="5" t="s">
        <v>216</v>
      </c>
      <c r="F78" s="5">
        <v>5000</v>
      </c>
      <c r="G78" s="5"/>
    </row>
    <row r="79" ht="14.25" spans="1:7">
      <c r="A79" s="5">
        <f>77</f>
        <v>77</v>
      </c>
      <c r="B79" s="5" t="s">
        <v>219</v>
      </c>
      <c r="C79" s="5" t="s">
        <v>220</v>
      </c>
      <c r="D79" s="5" t="s">
        <v>150</v>
      </c>
      <c r="E79" s="5" t="s">
        <v>221</v>
      </c>
      <c r="F79" s="5">
        <v>5000</v>
      </c>
      <c r="G79" s="5"/>
    </row>
    <row r="80" ht="14.25" spans="1:7">
      <c r="A80" s="5">
        <f>78</f>
        <v>78</v>
      </c>
      <c r="B80" s="5" t="s">
        <v>222</v>
      </c>
      <c r="C80" s="5" t="s">
        <v>223</v>
      </c>
      <c r="D80" s="5" t="s">
        <v>150</v>
      </c>
      <c r="E80" s="5" t="s">
        <v>221</v>
      </c>
      <c r="F80" s="5">
        <v>5000</v>
      </c>
      <c r="G80" s="5"/>
    </row>
    <row r="81" ht="14.25" spans="1:7">
      <c r="A81" s="5">
        <f>79</f>
        <v>79</v>
      </c>
      <c r="B81" s="5" t="s">
        <v>224</v>
      </c>
      <c r="C81" s="5" t="s">
        <v>225</v>
      </c>
      <c r="D81" s="5" t="s">
        <v>150</v>
      </c>
      <c r="E81" s="5" t="s">
        <v>226</v>
      </c>
      <c r="F81" s="5">
        <v>5000</v>
      </c>
      <c r="G81" s="5"/>
    </row>
    <row r="82" ht="14.25" spans="1:7">
      <c r="A82" s="5">
        <f>80</f>
        <v>80</v>
      </c>
      <c r="B82" s="5" t="s">
        <v>227</v>
      </c>
      <c r="C82" s="5" t="s">
        <v>228</v>
      </c>
      <c r="D82" s="5" t="s">
        <v>150</v>
      </c>
      <c r="E82" s="5" t="s">
        <v>226</v>
      </c>
      <c r="F82" s="5">
        <v>5000</v>
      </c>
      <c r="G82" s="5"/>
    </row>
    <row r="83" ht="14.25" spans="1:7">
      <c r="A83" s="5">
        <f>81</f>
        <v>81</v>
      </c>
      <c r="B83" s="5" t="s">
        <v>229</v>
      </c>
      <c r="C83" s="5" t="s">
        <v>230</v>
      </c>
      <c r="D83" s="5" t="s">
        <v>150</v>
      </c>
      <c r="E83" s="5" t="s">
        <v>231</v>
      </c>
      <c r="F83" s="5">
        <v>5000</v>
      </c>
      <c r="G83" s="5"/>
    </row>
    <row r="84" ht="14.25" spans="1:7">
      <c r="A84" s="5">
        <f>82</f>
        <v>82</v>
      </c>
      <c r="B84" s="5" t="s">
        <v>232</v>
      </c>
      <c r="C84" s="5" t="s">
        <v>233</v>
      </c>
      <c r="D84" s="5" t="s">
        <v>234</v>
      </c>
      <c r="E84" s="5" t="s">
        <v>235</v>
      </c>
      <c r="F84" s="5">
        <v>5000</v>
      </c>
      <c r="G84" s="5"/>
    </row>
    <row r="85" ht="14.25" spans="1:7">
      <c r="A85" s="5">
        <f>83</f>
        <v>83</v>
      </c>
      <c r="B85" s="5" t="s">
        <v>236</v>
      </c>
      <c r="C85" s="5" t="s">
        <v>237</v>
      </c>
      <c r="D85" s="5" t="s">
        <v>234</v>
      </c>
      <c r="E85" s="5" t="s">
        <v>238</v>
      </c>
      <c r="F85" s="5">
        <v>5000</v>
      </c>
      <c r="G85" s="5"/>
    </row>
    <row r="86" ht="14.25" spans="1:7">
      <c r="A86" s="5">
        <f>84</f>
        <v>84</v>
      </c>
      <c r="B86" s="5" t="s">
        <v>239</v>
      </c>
      <c r="C86" s="5" t="s">
        <v>240</v>
      </c>
      <c r="D86" s="5" t="s">
        <v>234</v>
      </c>
      <c r="E86" s="5" t="s">
        <v>241</v>
      </c>
      <c r="F86" s="5">
        <v>5000</v>
      </c>
      <c r="G86" s="5"/>
    </row>
    <row r="87" ht="14.25" spans="1:7">
      <c r="A87" s="5">
        <f>85</f>
        <v>85</v>
      </c>
      <c r="B87" s="5" t="s">
        <v>242</v>
      </c>
      <c r="C87" s="5" t="s">
        <v>243</v>
      </c>
      <c r="D87" s="5" t="s">
        <v>234</v>
      </c>
      <c r="E87" s="5" t="s">
        <v>244</v>
      </c>
      <c r="F87" s="5">
        <v>5000</v>
      </c>
      <c r="G87" s="5"/>
    </row>
    <row r="88" ht="14.25" spans="1:7">
      <c r="A88" s="5">
        <f>86</f>
        <v>86</v>
      </c>
      <c r="B88" s="5" t="s">
        <v>245</v>
      </c>
      <c r="C88" s="5" t="s">
        <v>246</v>
      </c>
      <c r="D88" s="5" t="s">
        <v>247</v>
      </c>
      <c r="E88" s="5" t="s">
        <v>248</v>
      </c>
      <c r="F88" s="5">
        <v>5000</v>
      </c>
      <c r="G88" s="5"/>
    </row>
    <row r="89" ht="14.25" spans="1:7">
      <c r="A89" s="5">
        <f>87</f>
        <v>87</v>
      </c>
      <c r="B89" s="5" t="s">
        <v>249</v>
      </c>
      <c r="C89" s="5" t="s">
        <v>250</v>
      </c>
      <c r="D89" s="5" t="s">
        <v>247</v>
      </c>
      <c r="E89" s="5" t="s">
        <v>248</v>
      </c>
      <c r="F89" s="5">
        <v>5000</v>
      </c>
      <c r="G89" s="5"/>
    </row>
    <row r="90" ht="14.25" spans="1:7">
      <c r="A90" s="5">
        <f>88</f>
        <v>88</v>
      </c>
      <c r="B90" s="5" t="s">
        <v>251</v>
      </c>
      <c r="C90" s="5" t="s">
        <v>252</v>
      </c>
      <c r="D90" s="5" t="s">
        <v>247</v>
      </c>
      <c r="E90" s="5" t="s">
        <v>253</v>
      </c>
      <c r="F90" s="5">
        <v>5000</v>
      </c>
      <c r="G90" s="5"/>
    </row>
    <row r="91" ht="14.25" spans="1:7">
      <c r="A91" s="5">
        <f>89</f>
        <v>89</v>
      </c>
      <c r="B91" s="5" t="s">
        <v>254</v>
      </c>
      <c r="C91" s="5" t="s">
        <v>255</v>
      </c>
      <c r="D91" s="5" t="s">
        <v>247</v>
      </c>
      <c r="E91" s="5" t="s">
        <v>253</v>
      </c>
      <c r="F91" s="5">
        <v>5000</v>
      </c>
      <c r="G91" s="5"/>
    </row>
    <row r="92" ht="14.25" spans="1:7">
      <c r="A92" s="5">
        <f>90</f>
        <v>90</v>
      </c>
      <c r="B92" s="5" t="s">
        <v>256</v>
      </c>
      <c r="C92" s="5" t="s">
        <v>257</v>
      </c>
      <c r="D92" s="5" t="s">
        <v>247</v>
      </c>
      <c r="E92" s="5" t="s">
        <v>253</v>
      </c>
      <c r="F92" s="5">
        <v>5000</v>
      </c>
      <c r="G92" s="5"/>
    </row>
    <row r="93" ht="14.25" spans="1:7">
      <c r="A93" s="5">
        <f>91</f>
        <v>91</v>
      </c>
      <c r="B93" s="5" t="s">
        <v>258</v>
      </c>
      <c r="C93" s="5" t="s">
        <v>259</v>
      </c>
      <c r="D93" s="5" t="s">
        <v>260</v>
      </c>
      <c r="E93" s="5" t="s">
        <v>261</v>
      </c>
      <c r="F93" s="5">
        <v>5000</v>
      </c>
      <c r="G93" s="5"/>
    </row>
    <row r="94" ht="14.25" spans="1:7">
      <c r="A94" s="5">
        <f>92</f>
        <v>92</v>
      </c>
      <c r="B94" s="5" t="s">
        <v>262</v>
      </c>
      <c r="C94" s="5" t="s">
        <v>263</v>
      </c>
      <c r="D94" s="5" t="s">
        <v>260</v>
      </c>
      <c r="E94" s="5" t="s">
        <v>261</v>
      </c>
      <c r="F94" s="5">
        <v>5000</v>
      </c>
      <c r="G94" s="5"/>
    </row>
    <row r="95" ht="14.25" spans="1:7">
      <c r="A95" s="5">
        <f>93</f>
        <v>93</v>
      </c>
      <c r="B95" s="5" t="s">
        <v>264</v>
      </c>
      <c r="C95" s="5" t="s">
        <v>265</v>
      </c>
      <c r="D95" s="5" t="s">
        <v>260</v>
      </c>
      <c r="E95" s="5" t="s">
        <v>261</v>
      </c>
      <c r="F95" s="5">
        <v>5000</v>
      </c>
      <c r="G95" s="5"/>
    </row>
    <row r="96" ht="14.25" spans="1:7">
      <c r="A96" s="5">
        <f>94</f>
        <v>94</v>
      </c>
      <c r="B96" s="5" t="s">
        <v>266</v>
      </c>
      <c r="C96" s="5" t="s">
        <v>267</v>
      </c>
      <c r="D96" s="5" t="s">
        <v>260</v>
      </c>
      <c r="E96" s="5" t="s">
        <v>261</v>
      </c>
      <c r="F96" s="5">
        <v>5000</v>
      </c>
      <c r="G96" s="5"/>
    </row>
    <row r="97" ht="14.25" spans="1:7">
      <c r="A97" s="5">
        <f>95</f>
        <v>95</v>
      </c>
      <c r="B97" s="5" t="s">
        <v>268</v>
      </c>
      <c r="C97" s="5" t="s">
        <v>269</v>
      </c>
      <c r="D97" s="5" t="s">
        <v>260</v>
      </c>
      <c r="E97" s="5" t="s">
        <v>261</v>
      </c>
      <c r="F97" s="5">
        <v>5000</v>
      </c>
      <c r="G97" s="5"/>
    </row>
    <row r="98" ht="14.25" spans="1:7">
      <c r="A98" s="5">
        <f>96</f>
        <v>96</v>
      </c>
      <c r="B98" s="5" t="s">
        <v>270</v>
      </c>
      <c r="C98" s="5" t="s">
        <v>271</v>
      </c>
      <c r="D98" s="5" t="s">
        <v>260</v>
      </c>
      <c r="E98" s="5" t="s">
        <v>261</v>
      </c>
      <c r="F98" s="5">
        <v>5000</v>
      </c>
      <c r="G98" s="5"/>
    </row>
    <row r="99" ht="14.25" spans="1:7">
      <c r="A99" s="5">
        <f>97</f>
        <v>97</v>
      </c>
      <c r="B99" s="5" t="s">
        <v>272</v>
      </c>
      <c r="C99" s="5" t="s">
        <v>273</v>
      </c>
      <c r="D99" s="5" t="s">
        <v>260</v>
      </c>
      <c r="E99" s="5" t="s">
        <v>261</v>
      </c>
      <c r="F99" s="5">
        <v>5000</v>
      </c>
      <c r="G99" s="5"/>
    </row>
    <row r="100" ht="14.25" spans="1:7">
      <c r="A100" s="5">
        <f>98</f>
        <v>98</v>
      </c>
      <c r="B100" s="5" t="s">
        <v>274</v>
      </c>
      <c r="C100" s="5" t="s">
        <v>275</v>
      </c>
      <c r="D100" s="5" t="s">
        <v>260</v>
      </c>
      <c r="E100" s="5" t="s">
        <v>261</v>
      </c>
      <c r="F100" s="5">
        <v>5000</v>
      </c>
      <c r="G100" s="5"/>
    </row>
    <row r="101" ht="14.25" spans="1:7">
      <c r="A101" s="5">
        <f>99</f>
        <v>99</v>
      </c>
      <c r="B101" s="5" t="s">
        <v>276</v>
      </c>
      <c r="C101" s="5" t="s">
        <v>277</v>
      </c>
      <c r="D101" s="5" t="s">
        <v>260</v>
      </c>
      <c r="E101" s="5" t="s">
        <v>261</v>
      </c>
      <c r="F101" s="5">
        <v>5000</v>
      </c>
      <c r="G101" s="5"/>
    </row>
    <row r="102" ht="14.25" spans="1:7">
      <c r="A102" s="5">
        <f>100</f>
        <v>100</v>
      </c>
      <c r="B102" s="5" t="s">
        <v>278</v>
      </c>
      <c r="C102" s="5" t="s">
        <v>279</v>
      </c>
      <c r="D102" s="5" t="s">
        <v>260</v>
      </c>
      <c r="E102" s="5" t="s">
        <v>280</v>
      </c>
      <c r="F102" s="5">
        <v>5000</v>
      </c>
      <c r="G102" s="5"/>
    </row>
    <row r="103" ht="14.25" spans="1:7">
      <c r="A103" s="5">
        <f>101</f>
        <v>101</v>
      </c>
      <c r="B103" s="5" t="s">
        <v>281</v>
      </c>
      <c r="C103" s="5" t="s">
        <v>282</v>
      </c>
      <c r="D103" s="5" t="s">
        <v>260</v>
      </c>
      <c r="E103" s="5" t="s">
        <v>280</v>
      </c>
      <c r="F103" s="5">
        <v>5000</v>
      </c>
      <c r="G103" s="5"/>
    </row>
    <row r="104" ht="14.25" spans="1:7">
      <c r="A104" s="5">
        <f>102</f>
        <v>102</v>
      </c>
      <c r="B104" s="5" t="s">
        <v>283</v>
      </c>
      <c r="C104" s="5" t="s">
        <v>284</v>
      </c>
      <c r="D104" s="5" t="s">
        <v>260</v>
      </c>
      <c r="E104" s="5" t="s">
        <v>280</v>
      </c>
      <c r="F104" s="5">
        <v>5000</v>
      </c>
      <c r="G104" s="5"/>
    </row>
    <row r="105" ht="14.25" spans="1:7">
      <c r="A105" s="5">
        <f>103</f>
        <v>103</v>
      </c>
      <c r="B105" s="5" t="s">
        <v>285</v>
      </c>
      <c r="C105" s="5" t="s">
        <v>286</v>
      </c>
      <c r="D105" s="5" t="s">
        <v>260</v>
      </c>
      <c r="E105" s="5" t="s">
        <v>280</v>
      </c>
      <c r="F105" s="5">
        <v>5000</v>
      </c>
      <c r="G105" s="5"/>
    </row>
    <row r="106" ht="14.25" spans="1:7">
      <c r="A106" s="5">
        <f>104</f>
        <v>104</v>
      </c>
      <c r="B106" s="5" t="s">
        <v>287</v>
      </c>
      <c r="C106" s="5" t="s">
        <v>288</v>
      </c>
      <c r="D106" s="5" t="s">
        <v>260</v>
      </c>
      <c r="E106" s="5" t="s">
        <v>280</v>
      </c>
      <c r="F106" s="5">
        <v>5000</v>
      </c>
      <c r="G106" s="5"/>
    </row>
    <row r="107" ht="14.25" spans="1:7">
      <c r="A107" s="5">
        <f>105</f>
        <v>105</v>
      </c>
      <c r="B107" s="5" t="s">
        <v>289</v>
      </c>
      <c r="C107" s="5" t="s">
        <v>290</v>
      </c>
      <c r="D107" s="5" t="s">
        <v>291</v>
      </c>
      <c r="E107" s="5" t="s">
        <v>292</v>
      </c>
      <c r="F107" s="5">
        <v>5000</v>
      </c>
      <c r="G107" s="5"/>
    </row>
    <row r="108" ht="14.25" spans="1:7">
      <c r="A108" s="5">
        <f>106</f>
        <v>106</v>
      </c>
      <c r="B108" s="5" t="s">
        <v>293</v>
      </c>
      <c r="C108" s="5" t="s">
        <v>294</v>
      </c>
      <c r="D108" s="5" t="s">
        <v>291</v>
      </c>
      <c r="E108" s="5" t="s">
        <v>292</v>
      </c>
      <c r="F108" s="5">
        <v>5000</v>
      </c>
      <c r="G108" s="5"/>
    </row>
    <row r="109" ht="14.25" spans="1:7">
      <c r="A109" s="5">
        <f>107</f>
        <v>107</v>
      </c>
      <c r="B109" s="5" t="s">
        <v>295</v>
      </c>
      <c r="C109" s="5" t="s">
        <v>296</v>
      </c>
      <c r="D109" s="5" t="s">
        <v>291</v>
      </c>
      <c r="E109" s="5" t="s">
        <v>292</v>
      </c>
      <c r="F109" s="5">
        <v>5000</v>
      </c>
      <c r="G109" s="5"/>
    </row>
    <row r="110" ht="14.25" spans="1:7">
      <c r="A110" s="5">
        <f>108</f>
        <v>108</v>
      </c>
      <c r="B110" s="5" t="s">
        <v>297</v>
      </c>
      <c r="C110" s="5" t="s">
        <v>298</v>
      </c>
      <c r="D110" s="5" t="s">
        <v>291</v>
      </c>
      <c r="E110" s="5" t="s">
        <v>292</v>
      </c>
      <c r="F110" s="5">
        <v>5000</v>
      </c>
      <c r="G110" s="5"/>
    </row>
    <row r="111" ht="14.25" spans="1:7">
      <c r="A111" s="5">
        <f>109</f>
        <v>109</v>
      </c>
      <c r="B111" s="5" t="s">
        <v>299</v>
      </c>
      <c r="C111" s="5" t="s">
        <v>300</v>
      </c>
      <c r="D111" s="5" t="s">
        <v>301</v>
      </c>
      <c r="E111" s="5" t="s">
        <v>302</v>
      </c>
      <c r="F111" s="5">
        <v>5000</v>
      </c>
      <c r="G111" s="5"/>
    </row>
    <row r="112" ht="14.25" spans="1:7">
      <c r="A112" s="5">
        <f>110</f>
        <v>110</v>
      </c>
      <c r="B112" s="5" t="s">
        <v>303</v>
      </c>
      <c r="C112" s="5" t="s">
        <v>304</v>
      </c>
      <c r="D112" s="5" t="s">
        <v>305</v>
      </c>
      <c r="E112" s="5" t="s">
        <v>306</v>
      </c>
      <c r="F112" s="5">
        <v>5000</v>
      </c>
      <c r="G112" s="5"/>
    </row>
    <row r="113" ht="14.25" spans="1:7">
      <c r="A113" s="5">
        <f>111</f>
        <v>111</v>
      </c>
      <c r="B113" s="5" t="s">
        <v>307</v>
      </c>
      <c r="C113" s="5" t="s">
        <v>308</v>
      </c>
      <c r="D113" s="5" t="s">
        <v>305</v>
      </c>
      <c r="E113" s="5" t="s">
        <v>309</v>
      </c>
      <c r="F113" s="5">
        <v>5000</v>
      </c>
      <c r="G113" s="5"/>
    </row>
    <row r="114" ht="14.25" spans="1:7">
      <c r="A114" s="5">
        <f>112</f>
        <v>112</v>
      </c>
      <c r="B114" s="5" t="s">
        <v>310</v>
      </c>
      <c r="C114" s="5" t="s">
        <v>311</v>
      </c>
      <c r="D114" s="5" t="s">
        <v>305</v>
      </c>
      <c r="E114" s="5" t="s">
        <v>312</v>
      </c>
      <c r="F114" s="5">
        <v>5000</v>
      </c>
      <c r="G114" s="5"/>
    </row>
    <row r="115" ht="14.25" spans="1:7">
      <c r="A115" s="5">
        <f>113</f>
        <v>113</v>
      </c>
      <c r="B115" s="5" t="s">
        <v>313</v>
      </c>
      <c r="C115" s="5" t="s">
        <v>314</v>
      </c>
      <c r="D115" s="5" t="s">
        <v>305</v>
      </c>
      <c r="E115" s="5" t="s">
        <v>312</v>
      </c>
      <c r="F115" s="5">
        <v>5000</v>
      </c>
      <c r="G115" s="5"/>
    </row>
    <row r="116" ht="14.25" spans="1:7">
      <c r="A116" s="5">
        <f>114</f>
        <v>114</v>
      </c>
      <c r="B116" s="5" t="s">
        <v>315</v>
      </c>
      <c r="C116" s="5" t="s">
        <v>316</v>
      </c>
      <c r="D116" s="5" t="s">
        <v>305</v>
      </c>
      <c r="E116" s="5" t="s">
        <v>312</v>
      </c>
      <c r="F116" s="5">
        <v>5000</v>
      </c>
      <c r="G116" s="5"/>
    </row>
    <row r="117" ht="14.25" spans="1:7">
      <c r="A117" s="5">
        <f>115</f>
        <v>115</v>
      </c>
      <c r="B117" s="5" t="s">
        <v>317</v>
      </c>
      <c r="C117" s="5" t="s">
        <v>318</v>
      </c>
      <c r="D117" s="5" t="s">
        <v>305</v>
      </c>
      <c r="E117" s="5" t="s">
        <v>319</v>
      </c>
      <c r="F117" s="5">
        <v>5000</v>
      </c>
      <c r="G117" s="5"/>
    </row>
    <row r="118" ht="14.25" spans="1:7">
      <c r="A118" s="5">
        <f>116</f>
        <v>116</v>
      </c>
      <c r="B118" s="5" t="s">
        <v>320</v>
      </c>
      <c r="C118" s="5" t="s">
        <v>321</v>
      </c>
      <c r="D118" s="5" t="s">
        <v>305</v>
      </c>
      <c r="E118" s="5" t="s">
        <v>319</v>
      </c>
      <c r="F118" s="5">
        <v>5000</v>
      </c>
      <c r="G118" s="5"/>
    </row>
    <row r="119" ht="14.25" spans="1:7">
      <c r="A119" s="5">
        <f>117</f>
        <v>117</v>
      </c>
      <c r="B119" s="5" t="s">
        <v>322</v>
      </c>
      <c r="C119" s="5" t="s">
        <v>323</v>
      </c>
      <c r="D119" s="5" t="s">
        <v>305</v>
      </c>
      <c r="E119" s="5" t="s">
        <v>319</v>
      </c>
      <c r="F119" s="5">
        <v>5000</v>
      </c>
      <c r="G119" s="5"/>
    </row>
    <row r="120" ht="14.25" spans="1:7">
      <c r="A120" s="5">
        <f>118</f>
        <v>118</v>
      </c>
      <c r="B120" s="5" t="s">
        <v>324</v>
      </c>
      <c r="C120" s="5" t="s">
        <v>325</v>
      </c>
      <c r="D120" s="5" t="s">
        <v>305</v>
      </c>
      <c r="E120" s="5" t="s">
        <v>319</v>
      </c>
      <c r="F120" s="5">
        <v>5000</v>
      </c>
      <c r="G120" s="5"/>
    </row>
    <row r="121" ht="14.25" spans="1:7">
      <c r="A121" s="5">
        <f>119</f>
        <v>119</v>
      </c>
      <c r="B121" s="5" t="s">
        <v>326</v>
      </c>
      <c r="C121" s="5" t="s">
        <v>327</v>
      </c>
      <c r="D121" s="5" t="s">
        <v>305</v>
      </c>
      <c r="E121" s="5" t="s">
        <v>328</v>
      </c>
      <c r="F121" s="5">
        <v>5000</v>
      </c>
      <c r="G121" s="5"/>
    </row>
    <row r="122" ht="14.25" spans="1:7">
      <c r="A122" s="5">
        <f>120</f>
        <v>120</v>
      </c>
      <c r="B122" s="5" t="s">
        <v>329</v>
      </c>
      <c r="C122" s="5" t="s">
        <v>330</v>
      </c>
      <c r="D122" s="5" t="s">
        <v>331</v>
      </c>
      <c r="E122" s="5" t="s">
        <v>332</v>
      </c>
      <c r="F122" s="5">
        <v>5000</v>
      </c>
      <c r="G122" s="5"/>
    </row>
    <row r="123" ht="14.25" spans="1:7">
      <c r="A123" s="5">
        <f>121</f>
        <v>121</v>
      </c>
      <c r="B123" s="5" t="s">
        <v>333</v>
      </c>
      <c r="C123" s="5" t="s">
        <v>334</v>
      </c>
      <c r="D123" s="5" t="s">
        <v>331</v>
      </c>
      <c r="E123" s="5" t="s">
        <v>332</v>
      </c>
      <c r="F123" s="5">
        <v>5000</v>
      </c>
      <c r="G123" s="5"/>
    </row>
    <row r="124" ht="14.25" spans="1:7">
      <c r="A124" s="5">
        <f>122</f>
        <v>122</v>
      </c>
      <c r="B124" s="5" t="s">
        <v>335</v>
      </c>
      <c r="C124" s="5" t="s">
        <v>336</v>
      </c>
      <c r="D124" s="5" t="s">
        <v>331</v>
      </c>
      <c r="E124" s="5" t="s">
        <v>332</v>
      </c>
      <c r="F124" s="5">
        <v>5000</v>
      </c>
      <c r="G124" s="5"/>
    </row>
    <row r="125" ht="14.25" spans="1:7">
      <c r="A125" s="5">
        <f>123</f>
        <v>123</v>
      </c>
      <c r="B125" s="5" t="s">
        <v>337</v>
      </c>
      <c r="C125" s="5" t="s">
        <v>338</v>
      </c>
      <c r="D125" s="5" t="s">
        <v>331</v>
      </c>
      <c r="E125" s="5" t="s">
        <v>332</v>
      </c>
      <c r="F125" s="5">
        <v>5000</v>
      </c>
      <c r="G125" s="5"/>
    </row>
    <row r="126" ht="14.25" spans="1:7">
      <c r="A126" s="5">
        <f>124</f>
        <v>124</v>
      </c>
      <c r="B126" s="5" t="s">
        <v>339</v>
      </c>
      <c r="C126" s="5" t="s">
        <v>340</v>
      </c>
      <c r="D126" s="5" t="s">
        <v>331</v>
      </c>
      <c r="E126" s="5" t="s">
        <v>341</v>
      </c>
      <c r="F126" s="5">
        <v>5000</v>
      </c>
      <c r="G126" s="5"/>
    </row>
    <row r="127" ht="14.25" spans="1:7">
      <c r="A127" s="5">
        <f>125</f>
        <v>125</v>
      </c>
      <c r="B127" s="5" t="s">
        <v>342</v>
      </c>
      <c r="C127" s="5" t="s">
        <v>343</v>
      </c>
      <c r="D127" s="5" t="s">
        <v>331</v>
      </c>
      <c r="E127" s="5" t="s">
        <v>341</v>
      </c>
      <c r="F127" s="5">
        <v>5000</v>
      </c>
      <c r="G127" s="5"/>
    </row>
    <row r="128" ht="14.25" spans="1:7">
      <c r="A128" s="5">
        <f>126</f>
        <v>126</v>
      </c>
      <c r="B128" s="5" t="s">
        <v>344</v>
      </c>
      <c r="C128" s="5" t="s">
        <v>345</v>
      </c>
      <c r="D128" s="5" t="s">
        <v>331</v>
      </c>
      <c r="E128" s="5" t="s">
        <v>346</v>
      </c>
      <c r="F128" s="5">
        <v>5000</v>
      </c>
      <c r="G128" s="5"/>
    </row>
    <row r="129" ht="14.25" spans="1:7">
      <c r="A129" s="5">
        <f>127</f>
        <v>127</v>
      </c>
      <c r="B129" s="5" t="s">
        <v>347</v>
      </c>
      <c r="C129" s="5" t="s">
        <v>348</v>
      </c>
      <c r="D129" s="5" t="s">
        <v>331</v>
      </c>
      <c r="E129" s="5" t="s">
        <v>349</v>
      </c>
      <c r="F129" s="5">
        <v>5000</v>
      </c>
      <c r="G129" s="5"/>
    </row>
    <row r="130" ht="14.25" spans="1:7">
      <c r="A130" s="5">
        <f>128</f>
        <v>128</v>
      </c>
      <c r="B130" s="5" t="s">
        <v>350</v>
      </c>
      <c r="C130" s="5" t="s">
        <v>351</v>
      </c>
      <c r="D130" s="5" t="s">
        <v>331</v>
      </c>
      <c r="E130" s="5" t="s">
        <v>349</v>
      </c>
      <c r="F130" s="5">
        <v>5000</v>
      </c>
      <c r="G130" s="5"/>
    </row>
    <row r="131" ht="14.25" spans="1:7">
      <c r="A131" s="5">
        <f>129</f>
        <v>129</v>
      </c>
      <c r="B131" s="5" t="s">
        <v>352</v>
      </c>
      <c r="C131" s="5" t="s">
        <v>353</v>
      </c>
      <c r="D131" s="5" t="s">
        <v>331</v>
      </c>
      <c r="E131" s="5" t="s">
        <v>354</v>
      </c>
      <c r="F131" s="5">
        <v>5000</v>
      </c>
      <c r="G131" s="5"/>
    </row>
    <row r="132" ht="14.25" spans="1:7">
      <c r="A132" s="5">
        <f>130</f>
        <v>130</v>
      </c>
      <c r="B132" s="5" t="s">
        <v>355</v>
      </c>
      <c r="C132" s="5" t="s">
        <v>356</v>
      </c>
      <c r="D132" s="5" t="s">
        <v>331</v>
      </c>
      <c r="E132" s="5" t="s">
        <v>357</v>
      </c>
      <c r="F132" s="5">
        <v>5000</v>
      </c>
      <c r="G132" s="5"/>
    </row>
    <row r="133" ht="14.25" spans="1:7">
      <c r="A133" s="5">
        <f>131</f>
        <v>131</v>
      </c>
      <c r="B133" s="5" t="s">
        <v>358</v>
      </c>
      <c r="C133" s="5" t="s">
        <v>359</v>
      </c>
      <c r="D133" s="5" t="s">
        <v>331</v>
      </c>
      <c r="E133" s="5" t="s">
        <v>357</v>
      </c>
      <c r="F133" s="5">
        <v>5000</v>
      </c>
      <c r="G133" s="5"/>
    </row>
    <row r="134" ht="14.25" spans="1:7">
      <c r="A134" s="5">
        <f>132</f>
        <v>132</v>
      </c>
      <c r="B134" s="5" t="s">
        <v>360</v>
      </c>
      <c r="C134" s="5" t="s">
        <v>361</v>
      </c>
      <c r="D134" s="5" t="s">
        <v>331</v>
      </c>
      <c r="E134" s="5" t="s">
        <v>357</v>
      </c>
      <c r="F134" s="5">
        <v>5000</v>
      </c>
      <c r="G134" s="5"/>
    </row>
    <row r="135" ht="14.25" spans="1:7">
      <c r="A135" s="5">
        <f>133</f>
        <v>133</v>
      </c>
      <c r="B135" s="5" t="s">
        <v>362</v>
      </c>
      <c r="C135" s="5" t="s">
        <v>363</v>
      </c>
      <c r="D135" s="5" t="s">
        <v>364</v>
      </c>
      <c r="E135" s="5" t="s">
        <v>365</v>
      </c>
      <c r="F135" s="5">
        <v>5000</v>
      </c>
      <c r="G135" s="5"/>
    </row>
    <row r="136" ht="14.25" spans="1:7">
      <c r="A136" s="5">
        <f>134</f>
        <v>134</v>
      </c>
      <c r="B136" s="5" t="s">
        <v>366</v>
      </c>
      <c r="C136" s="5" t="s">
        <v>367</v>
      </c>
      <c r="D136" s="5" t="s">
        <v>364</v>
      </c>
      <c r="E136" s="5" t="s">
        <v>365</v>
      </c>
      <c r="F136" s="5">
        <v>5000</v>
      </c>
      <c r="G136" s="5"/>
    </row>
    <row r="137" ht="14.25" spans="1:7">
      <c r="A137" s="5">
        <f>135</f>
        <v>135</v>
      </c>
      <c r="B137" s="5" t="s">
        <v>368</v>
      </c>
      <c r="C137" s="5" t="s">
        <v>369</v>
      </c>
      <c r="D137" s="5" t="s">
        <v>364</v>
      </c>
      <c r="E137" s="5" t="s">
        <v>370</v>
      </c>
      <c r="F137" s="5">
        <v>5000</v>
      </c>
      <c r="G137" s="5"/>
    </row>
    <row r="138" ht="14.25" spans="1:7">
      <c r="A138" s="5">
        <f>136</f>
        <v>136</v>
      </c>
      <c r="B138" s="5" t="s">
        <v>371</v>
      </c>
      <c r="C138" s="5" t="s">
        <v>372</v>
      </c>
      <c r="D138" s="5" t="s">
        <v>373</v>
      </c>
      <c r="E138" s="5" t="s">
        <v>374</v>
      </c>
      <c r="F138" s="5">
        <v>5000</v>
      </c>
      <c r="G138" s="5"/>
    </row>
    <row r="139" ht="14.25" spans="1:7">
      <c r="A139" s="5">
        <f>137</f>
        <v>137</v>
      </c>
      <c r="B139" s="5" t="s">
        <v>375</v>
      </c>
      <c r="C139" s="5" t="s">
        <v>376</v>
      </c>
      <c r="D139" s="5" t="s">
        <v>373</v>
      </c>
      <c r="E139" s="5" t="s">
        <v>377</v>
      </c>
      <c r="F139" s="5">
        <v>5000</v>
      </c>
      <c r="G139" s="5"/>
    </row>
    <row r="140" ht="14.25" spans="1:7">
      <c r="A140" s="5">
        <f>138</f>
        <v>138</v>
      </c>
      <c r="B140" s="5" t="s">
        <v>378</v>
      </c>
      <c r="C140" s="5" t="s">
        <v>379</v>
      </c>
      <c r="D140" s="5" t="s">
        <v>373</v>
      </c>
      <c r="E140" s="5" t="s">
        <v>377</v>
      </c>
      <c r="F140" s="5">
        <v>5000</v>
      </c>
      <c r="G140" s="5"/>
    </row>
    <row r="141" ht="14.25" spans="1:7">
      <c r="A141" s="5">
        <f>139</f>
        <v>139</v>
      </c>
      <c r="B141" s="5" t="s">
        <v>380</v>
      </c>
      <c r="C141" s="5" t="s">
        <v>381</v>
      </c>
      <c r="D141" s="5" t="s">
        <v>373</v>
      </c>
      <c r="E141" s="5" t="s">
        <v>377</v>
      </c>
      <c r="F141" s="5">
        <v>5000</v>
      </c>
      <c r="G141" s="5"/>
    </row>
    <row r="142" ht="14.25" spans="1:7">
      <c r="A142" s="5">
        <f>140</f>
        <v>140</v>
      </c>
      <c r="B142" s="5" t="s">
        <v>382</v>
      </c>
      <c r="C142" s="5" t="s">
        <v>383</v>
      </c>
      <c r="D142" s="5" t="s">
        <v>384</v>
      </c>
      <c r="E142" s="5" t="s">
        <v>385</v>
      </c>
      <c r="F142" s="5">
        <v>5000</v>
      </c>
      <c r="G142" s="5"/>
    </row>
    <row r="143" ht="14.25" spans="1:7">
      <c r="A143" s="5">
        <f>141</f>
        <v>141</v>
      </c>
      <c r="B143" s="5" t="s">
        <v>386</v>
      </c>
      <c r="C143" s="5" t="s">
        <v>387</v>
      </c>
      <c r="D143" s="5" t="s">
        <v>384</v>
      </c>
      <c r="E143" s="5" t="s">
        <v>385</v>
      </c>
      <c r="F143" s="5">
        <v>5000</v>
      </c>
      <c r="G143" s="5"/>
    </row>
    <row r="144" ht="14.25" spans="1:7">
      <c r="A144" s="5">
        <f>142</f>
        <v>142</v>
      </c>
      <c r="B144" s="5" t="s">
        <v>388</v>
      </c>
      <c r="C144" s="5" t="s">
        <v>389</v>
      </c>
      <c r="D144" s="5" t="s">
        <v>384</v>
      </c>
      <c r="E144" s="5" t="s">
        <v>385</v>
      </c>
      <c r="F144" s="5">
        <v>5000</v>
      </c>
      <c r="G144" s="5"/>
    </row>
    <row r="145" ht="14.25" spans="1:7">
      <c r="A145" s="5">
        <f>143</f>
        <v>143</v>
      </c>
      <c r="B145" s="5" t="s">
        <v>390</v>
      </c>
      <c r="C145" s="5" t="s">
        <v>391</v>
      </c>
      <c r="D145" s="5" t="s">
        <v>384</v>
      </c>
      <c r="E145" s="5" t="s">
        <v>385</v>
      </c>
      <c r="F145" s="5">
        <v>5000</v>
      </c>
      <c r="G145" s="5"/>
    </row>
    <row r="146" ht="14.25" spans="1:7">
      <c r="A146" s="5">
        <f>144</f>
        <v>144</v>
      </c>
      <c r="B146" s="5" t="s">
        <v>392</v>
      </c>
      <c r="C146" s="5" t="s">
        <v>393</v>
      </c>
      <c r="D146" s="5" t="s">
        <v>394</v>
      </c>
      <c r="E146" s="5" t="s">
        <v>395</v>
      </c>
      <c r="F146" s="5">
        <v>5000</v>
      </c>
      <c r="G146" s="5"/>
    </row>
    <row r="147" ht="14.25" spans="1:7">
      <c r="A147" s="5">
        <f>145</f>
        <v>145</v>
      </c>
      <c r="B147" s="5" t="s">
        <v>396</v>
      </c>
      <c r="C147" s="5" t="s">
        <v>397</v>
      </c>
      <c r="D147" s="5" t="s">
        <v>394</v>
      </c>
      <c r="E147" s="5" t="s">
        <v>398</v>
      </c>
      <c r="F147" s="5">
        <v>5000</v>
      </c>
      <c r="G147" s="5"/>
    </row>
    <row r="148" ht="14.25" spans="1:7">
      <c r="A148" s="5">
        <f>146</f>
        <v>146</v>
      </c>
      <c r="B148" s="5" t="s">
        <v>399</v>
      </c>
      <c r="C148" s="5" t="s">
        <v>400</v>
      </c>
      <c r="D148" s="5" t="s">
        <v>394</v>
      </c>
      <c r="E148" s="5" t="s">
        <v>401</v>
      </c>
      <c r="F148" s="5">
        <v>5000</v>
      </c>
      <c r="G148" s="5"/>
    </row>
    <row r="149" ht="14.25" spans="1:7">
      <c r="A149" s="5">
        <f>147</f>
        <v>147</v>
      </c>
      <c r="B149" s="5" t="s">
        <v>402</v>
      </c>
      <c r="C149" s="5" t="s">
        <v>403</v>
      </c>
      <c r="D149" s="5" t="s">
        <v>394</v>
      </c>
      <c r="E149" s="5" t="s">
        <v>404</v>
      </c>
      <c r="F149" s="5">
        <v>5000</v>
      </c>
      <c r="G149" s="5"/>
    </row>
    <row r="150" ht="14.25" spans="1:7">
      <c r="A150" s="5">
        <f>148</f>
        <v>148</v>
      </c>
      <c r="B150" s="5" t="s">
        <v>405</v>
      </c>
      <c r="C150" s="5" t="s">
        <v>406</v>
      </c>
      <c r="D150" s="5" t="s">
        <v>394</v>
      </c>
      <c r="E150" s="5" t="s">
        <v>407</v>
      </c>
      <c r="F150" s="5">
        <v>5000</v>
      </c>
      <c r="G150" s="5"/>
    </row>
    <row r="151" ht="14.25" spans="1:7">
      <c r="A151" s="5">
        <f>149</f>
        <v>149</v>
      </c>
      <c r="B151" s="5" t="s">
        <v>408</v>
      </c>
      <c r="C151" s="5" t="s">
        <v>409</v>
      </c>
      <c r="D151" s="5" t="s">
        <v>394</v>
      </c>
      <c r="E151" s="5" t="s">
        <v>407</v>
      </c>
      <c r="F151" s="5">
        <v>5000</v>
      </c>
      <c r="G151" s="5"/>
    </row>
    <row r="152" ht="14.25" spans="1:7">
      <c r="A152" s="5">
        <f>150</f>
        <v>150</v>
      </c>
      <c r="B152" s="5" t="s">
        <v>410</v>
      </c>
      <c r="C152" s="5" t="s">
        <v>411</v>
      </c>
      <c r="D152" s="5" t="s">
        <v>412</v>
      </c>
      <c r="E152" s="5" t="s">
        <v>413</v>
      </c>
      <c r="F152" s="5">
        <v>5000</v>
      </c>
      <c r="G152" s="5"/>
    </row>
    <row r="153" ht="14.25" spans="1:7">
      <c r="A153" s="5">
        <f>151</f>
        <v>151</v>
      </c>
      <c r="B153" s="5" t="s">
        <v>414</v>
      </c>
      <c r="C153" s="5" t="s">
        <v>415</v>
      </c>
      <c r="D153" s="5" t="s">
        <v>412</v>
      </c>
      <c r="E153" s="5" t="s">
        <v>413</v>
      </c>
      <c r="F153" s="5">
        <v>5000</v>
      </c>
      <c r="G153" s="5"/>
    </row>
    <row r="154" ht="14.25" spans="1:7">
      <c r="A154" s="5">
        <f>152</f>
        <v>152</v>
      </c>
      <c r="B154" s="5" t="s">
        <v>416</v>
      </c>
      <c r="C154" s="5" t="s">
        <v>417</v>
      </c>
      <c r="D154" s="5" t="s">
        <v>412</v>
      </c>
      <c r="E154" s="5" t="s">
        <v>418</v>
      </c>
      <c r="F154" s="5">
        <v>5000</v>
      </c>
      <c r="G154" s="5"/>
    </row>
    <row r="155" ht="14.25" spans="1:7">
      <c r="A155" s="5">
        <f>153</f>
        <v>153</v>
      </c>
      <c r="B155" s="5" t="s">
        <v>419</v>
      </c>
      <c r="C155" s="5" t="s">
        <v>420</v>
      </c>
      <c r="D155" s="5" t="s">
        <v>412</v>
      </c>
      <c r="E155" s="5" t="s">
        <v>418</v>
      </c>
      <c r="F155" s="5">
        <v>5000</v>
      </c>
      <c r="G155" s="5"/>
    </row>
    <row r="156" ht="14.25" spans="1:7">
      <c r="A156" s="5">
        <f>154</f>
        <v>154</v>
      </c>
      <c r="B156" s="5" t="s">
        <v>421</v>
      </c>
      <c r="C156" s="5" t="s">
        <v>422</v>
      </c>
      <c r="D156" s="5" t="s">
        <v>412</v>
      </c>
      <c r="E156" s="5" t="s">
        <v>418</v>
      </c>
      <c r="F156" s="5">
        <v>5000</v>
      </c>
      <c r="G156" s="5"/>
    </row>
    <row r="157" ht="14.25" spans="1:7">
      <c r="A157" s="5">
        <f>155</f>
        <v>155</v>
      </c>
      <c r="B157" s="5" t="s">
        <v>423</v>
      </c>
      <c r="C157" s="5" t="s">
        <v>424</v>
      </c>
      <c r="D157" s="5" t="s">
        <v>412</v>
      </c>
      <c r="E157" s="5" t="s">
        <v>425</v>
      </c>
      <c r="F157" s="5">
        <v>5000</v>
      </c>
      <c r="G157" s="5"/>
    </row>
    <row r="158" ht="14.25" spans="1:7">
      <c r="A158" s="5">
        <f>156</f>
        <v>156</v>
      </c>
      <c r="B158" s="5" t="s">
        <v>426</v>
      </c>
      <c r="C158" s="5" t="s">
        <v>427</v>
      </c>
      <c r="D158" s="5" t="s">
        <v>412</v>
      </c>
      <c r="E158" s="5" t="s">
        <v>425</v>
      </c>
      <c r="F158" s="5">
        <v>5000</v>
      </c>
      <c r="G158" s="5"/>
    </row>
    <row r="159" ht="14.25" spans="1:7">
      <c r="A159" s="5">
        <f>157</f>
        <v>157</v>
      </c>
      <c r="B159" s="5" t="s">
        <v>428</v>
      </c>
      <c r="C159" s="5" t="s">
        <v>429</v>
      </c>
      <c r="D159" s="5" t="s">
        <v>412</v>
      </c>
      <c r="E159" s="5" t="s">
        <v>430</v>
      </c>
      <c r="F159" s="5">
        <v>5000</v>
      </c>
      <c r="G159" s="5"/>
    </row>
    <row r="160" ht="14.25" spans="1:7">
      <c r="A160" s="5">
        <f>158</f>
        <v>158</v>
      </c>
      <c r="B160" s="5" t="s">
        <v>431</v>
      </c>
      <c r="C160" s="5" t="s">
        <v>432</v>
      </c>
      <c r="D160" s="5" t="s">
        <v>433</v>
      </c>
      <c r="E160" s="5" t="s">
        <v>434</v>
      </c>
      <c r="F160" s="5">
        <v>5000</v>
      </c>
      <c r="G160" s="5"/>
    </row>
    <row r="161" ht="14.25" spans="1:7">
      <c r="A161" s="5">
        <f>159</f>
        <v>159</v>
      </c>
      <c r="B161" s="5" t="s">
        <v>435</v>
      </c>
      <c r="C161" s="5" t="s">
        <v>436</v>
      </c>
      <c r="D161" s="5" t="s">
        <v>433</v>
      </c>
      <c r="E161" s="5" t="s">
        <v>437</v>
      </c>
      <c r="F161" s="5">
        <v>5000</v>
      </c>
      <c r="G161" s="5"/>
    </row>
    <row r="162" ht="14.25" spans="1:7">
      <c r="A162" s="5">
        <f>160</f>
        <v>160</v>
      </c>
      <c r="B162" s="5" t="s">
        <v>438</v>
      </c>
      <c r="C162" s="5" t="s">
        <v>439</v>
      </c>
      <c r="D162" s="5" t="s">
        <v>433</v>
      </c>
      <c r="E162" s="5" t="s">
        <v>437</v>
      </c>
      <c r="F162" s="5">
        <v>5000</v>
      </c>
      <c r="G162" s="5"/>
    </row>
    <row r="163" ht="14.25" spans="1:7">
      <c r="A163" s="5">
        <f>161</f>
        <v>161</v>
      </c>
      <c r="B163" s="5" t="s">
        <v>440</v>
      </c>
      <c r="C163" s="5" t="s">
        <v>441</v>
      </c>
      <c r="D163" s="5" t="s">
        <v>433</v>
      </c>
      <c r="E163" s="5" t="s">
        <v>442</v>
      </c>
      <c r="F163" s="5">
        <v>5000</v>
      </c>
      <c r="G163" s="5"/>
    </row>
    <row r="164" ht="14.25" spans="1:7">
      <c r="A164" s="5">
        <f>162</f>
        <v>162</v>
      </c>
      <c r="B164" s="5" t="s">
        <v>443</v>
      </c>
      <c r="C164" s="5" t="s">
        <v>444</v>
      </c>
      <c r="D164" s="5" t="s">
        <v>433</v>
      </c>
      <c r="E164" s="5" t="s">
        <v>445</v>
      </c>
      <c r="F164" s="5">
        <v>5000</v>
      </c>
      <c r="G164" s="5"/>
    </row>
    <row r="165" ht="14.25" spans="1:7">
      <c r="A165" s="5">
        <f>163</f>
        <v>163</v>
      </c>
      <c r="B165" s="5" t="s">
        <v>446</v>
      </c>
      <c r="C165" s="5" t="s">
        <v>447</v>
      </c>
      <c r="D165" s="5" t="s">
        <v>433</v>
      </c>
      <c r="E165" s="5" t="s">
        <v>448</v>
      </c>
      <c r="F165" s="5">
        <v>5000</v>
      </c>
      <c r="G165" s="5"/>
    </row>
    <row r="166" ht="14.25" spans="1:7">
      <c r="A166" s="5">
        <f>164</f>
        <v>164</v>
      </c>
      <c r="B166" s="5" t="s">
        <v>449</v>
      </c>
      <c r="C166" s="5" t="s">
        <v>450</v>
      </c>
      <c r="D166" s="5" t="s">
        <v>451</v>
      </c>
      <c r="E166" s="5" t="s">
        <v>452</v>
      </c>
      <c r="F166" s="5">
        <v>5000</v>
      </c>
      <c r="G166" s="5"/>
    </row>
    <row r="167" ht="14.25" spans="1:7">
      <c r="A167" s="5">
        <f>165</f>
        <v>165</v>
      </c>
      <c r="B167" s="5" t="s">
        <v>453</v>
      </c>
      <c r="C167" s="5" t="s">
        <v>454</v>
      </c>
      <c r="D167" s="5" t="s">
        <v>451</v>
      </c>
      <c r="E167" s="5" t="s">
        <v>455</v>
      </c>
      <c r="F167" s="5">
        <v>5000</v>
      </c>
      <c r="G167" s="5"/>
    </row>
    <row r="168" ht="14.25" spans="1:7">
      <c r="A168" s="5">
        <f>166</f>
        <v>166</v>
      </c>
      <c r="B168" s="5" t="s">
        <v>456</v>
      </c>
      <c r="C168" s="5" t="s">
        <v>457</v>
      </c>
      <c r="D168" s="5" t="s">
        <v>451</v>
      </c>
      <c r="E168" s="5" t="s">
        <v>455</v>
      </c>
      <c r="F168" s="5">
        <v>5000</v>
      </c>
      <c r="G168" s="5"/>
    </row>
    <row r="169" ht="14.25" spans="1:7">
      <c r="A169" s="5">
        <f>167</f>
        <v>167</v>
      </c>
      <c r="B169" s="5" t="s">
        <v>458</v>
      </c>
      <c r="C169" s="5" t="s">
        <v>459</v>
      </c>
      <c r="D169" s="5" t="s">
        <v>260</v>
      </c>
      <c r="E169" s="5" t="s">
        <v>460</v>
      </c>
      <c r="F169" s="5">
        <v>5000</v>
      </c>
      <c r="G169" s="5"/>
    </row>
    <row r="170" ht="14.25" spans="1:7">
      <c r="A170" s="5">
        <f>168</f>
        <v>168</v>
      </c>
      <c r="B170" s="5" t="s">
        <v>461</v>
      </c>
      <c r="C170" s="5" t="s">
        <v>462</v>
      </c>
      <c r="D170" s="5" t="s">
        <v>260</v>
      </c>
      <c r="E170" s="5" t="s">
        <v>460</v>
      </c>
      <c r="F170" s="5">
        <v>5000</v>
      </c>
      <c r="G170" s="5"/>
    </row>
    <row r="171" ht="14.25" spans="1:7">
      <c r="A171" s="5">
        <f>169</f>
        <v>169</v>
      </c>
      <c r="B171" s="5" t="s">
        <v>463</v>
      </c>
      <c r="C171" s="5" t="s">
        <v>464</v>
      </c>
      <c r="D171" s="5" t="s">
        <v>260</v>
      </c>
      <c r="E171" s="5" t="s">
        <v>465</v>
      </c>
      <c r="F171" s="5">
        <v>5000</v>
      </c>
      <c r="G171" s="5"/>
    </row>
    <row r="172" ht="14.25" spans="1:7">
      <c r="A172" s="5">
        <f>170</f>
        <v>170</v>
      </c>
      <c r="B172" s="5" t="s">
        <v>466</v>
      </c>
      <c r="C172" s="5" t="s">
        <v>467</v>
      </c>
      <c r="D172" s="5" t="s">
        <v>260</v>
      </c>
      <c r="E172" s="5" t="s">
        <v>465</v>
      </c>
      <c r="F172" s="5">
        <v>5000</v>
      </c>
      <c r="G172" s="5"/>
    </row>
    <row r="173" ht="14.25" spans="1:7">
      <c r="A173" s="5">
        <f>171</f>
        <v>171</v>
      </c>
      <c r="B173" s="5" t="s">
        <v>468</v>
      </c>
      <c r="C173" s="5" t="s">
        <v>469</v>
      </c>
      <c r="D173" s="5" t="s">
        <v>260</v>
      </c>
      <c r="E173" s="5" t="s">
        <v>470</v>
      </c>
      <c r="F173" s="5">
        <v>5000</v>
      </c>
      <c r="G173" s="5"/>
    </row>
    <row r="174" ht="14.25" spans="1:7">
      <c r="A174" s="5">
        <f>172</f>
        <v>172</v>
      </c>
      <c r="B174" s="5" t="s">
        <v>471</v>
      </c>
      <c r="C174" s="5" t="s">
        <v>472</v>
      </c>
      <c r="D174" s="5" t="s">
        <v>260</v>
      </c>
      <c r="E174" s="5" t="s">
        <v>470</v>
      </c>
      <c r="F174" s="5">
        <v>5000</v>
      </c>
      <c r="G174" s="5"/>
    </row>
    <row r="175" ht="14.25" spans="1:7">
      <c r="A175" s="5">
        <f>173</f>
        <v>173</v>
      </c>
      <c r="B175" s="5" t="s">
        <v>473</v>
      </c>
      <c r="C175" s="5" t="s">
        <v>474</v>
      </c>
      <c r="D175" s="5" t="s">
        <v>260</v>
      </c>
      <c r="E175" s="5" t="s">
        <v>475</v>
      </c>
      <c r="F175" s="5">
        <v>5000</v>
      </c>
      <c r="G175" s="5"/>
    </row>
    <row r="176" ht="14.25" spans="1:7">
      <c r="A176" s="5">
        <f>174</f>
        <v>174</v>
      </c>
      <c r="B176" s="5" t="s">
        <v>476</v>
      </c>
      <c r="C176" s="5" t="s">
        <v>477</v>
      </c>
      <c r="D176" s="5" t="s">
        <v>260</v>
      </c>
      <c r="E176" s="5" t="s">
        <v>261</v>
      </c>
      <c r="F176" s="5">
        <v>5000</v>
      </c>
      <c r="G176" s="5"/>
    </row>
    <row r="177" ht="14.25" spans="1:7">
      <c r="A177" s="5">
        <f>175</f>
        <v>175</v>
      </c>
      <c r="B177" s="5" t="s">
        <v>478</v>
      </c>
      <c r="C177" s="5" t="s">
        <v>479</v>
      </c>
      <c r="D177" s="5" t="s">
        <v>260</v>
      </c>
      <c r="E177" s="5" t="s">
        <v>261</v>
      </c>
      <c r="F177" s="5">
        <v>5000</v>
      </c>
      <c r="G177" s="5"/>
    </row>
    <row r="178" ht="14.25" spans="1:7">
      <c r="A178" s="5">
        <f>176</f>
        <v>176</v>
      </c>
      <c r="B178" s="5" t="s">
        <v>480</v>
      </c>
      <c r="C178" s="5" t="s">
        <v>481</v>
      </c>
      <c r="D178" s="5" t="s">
        <v>260</v>
      </c>
      <c r="E178" s="5" t="s">
        <v>280</v>
      </c>
      <c r="F178" s="5">
        <v>5000</v>
      </c>
      <c r="G178" s="5"/>
    </row>
    <row r="179" ht="14.25" spans="1:7">
      <c r="A179" s="5">
        <f>177</f>
        <v>177</v>
      </c>
      <c r="B179" s="5" t="s">
        <v>482</v>
      </c>
      <c r="C179" s="5" t="s">
        <v>483</v>
      </c>
      <c r="D179" s="5" t="s">
        <v>260</v>
      </c>
      <c r="E179" s="5" t="s">
        <v>280</v>
      </c>
      <c r="F179" s="5">
        <v>5000</v>
      </c>
      <c r="G179" s="5"/>
    </row>
    <row r="180" ht="14.25" spans="1:7">
      <c r="A180" s="5">
        <f>178</f>
        <v>178</v>
      </c>
      <c r="B180" s="5" t="s">
        <v>484</v>
      </c>
      <c r="C180" s="5" t="s">
        <v>485</v>
      </c>
      <c r="D180" s="5" t="s">
        <v>260</v>
      </c>
      <c r="E180" s="5" t="s">
        <v>486</v>
      </c>
      <c r="F180" s="5">
        <v>5000</v>
      </c>
      <c r="G180" s="5"/>
    </row>
    <row r="181" ht="14.25" spans="1:7">
      <c r="A181" s="5">
        <f>179</f>
        <v>179</v>
      </c>
      <c r="B181" s="5" t="s">
        <v>487</v>
      </c>
      <c r="C181" s="5" t="s">
        <v>488</v>
      </c>
      <c r="D181" s="5" t="s">
        <v>260</v>
      </c>
      <c r="E181" s="5" t="s">
        <v>486</v>
      </c>
      <c r="F181" s="5">
        <v>5000</v>
      </c>
      <c r="G181" s="5"/>
    </row>
    <row r="182" ht="14.25" spans="1:7">
      <c r="A182" s="5">
        <f>180</f>
        <v>180</v>
      </c>
      <c r="B182" s="5" t="s">
        <v>489</v>
      </c>
      <c r="C182" s="5" t="s">
        <v>490</v>
      </c>
      <c r="D182" s="5" t="s">
        <v>260</v>
      </c>
      <c r="E182" s="5" t="s">
        <v>491</v>
      </c>
      <c r="F182" s="5">
        <v>5000</v>
      </c>
      <c r="G182" s="5"/>
    </row>
    <row r="183" ht="14.25" spans="1:7">
      <c r="A183" s="5">
        <f>181</f>
        <v>181</v>
      </c>
      <c r="B183" s="5" t="s">
        <v>492</v>
      </c>
      <c r="C183" s="5" t="s">
        <v>493</v>
      </c>
      <c r="D183" s="5" t="s">
        <v>260</v>
      </c>
      <c r="E183" s="5" t="s">
        <v>491</v>
      </c>
      <c r="F183" s="5">
        <v>5000</v>
      </c>
      <c r="G183" s="5"/>
    </row>
    <row r="184" ht="14.25" spans="1:7">
      <c r="A184" s="5">
        <f>182</f>
        <v>182</v>
      </c>
      <c r="B184" s="5" t="s">
        <v>494</v>
      </c>
      <c r="C184" s="5" t="s">
        <v>495</v>
      </c>
      <c r="D184" s="5" t="s">
        <v>496</v>
      </c>
      <c r="E184" s="5" t="s">
        <v>497</v>
      </c>
      <c r="F184" s="5">
        <v>5000</v>
      </c>
      <c r="G184" s="5"/>
    </row>
    <row r="185" ht="14.25" spans="1:7">
      <c r="A185" s="5">
        <f>183</f>
        <v>183</v>
      </c>
      <c r="B185" s="5" t="s">
        <v>498</v>
      </c>
      <c r="C185" s="5" t="s">
        <v>499</v>
      </c>
      <c r="D185" s="5" t="s">
        <v>496</v>
      </c>
      <c r="E185" s="5" t="s">
        <v>500</v>
      </c>
      <c r="F185" s="5">
        <v>5000</v>
      </c>
      <c r="G185" s="5"/>
    </row>
    <row r="186" ht="14.25" spans="1:7">
      <c r="A186" s="5">
        <f>184</f>
        <v>184</v>
      </c>
      <c r="B186" s="5" t="s">
        <v>501</v>
      </c>
      <c r="C186" s="5" t="s">
        <v>502</v>
      </c>
      <c r="D186" s="5" t="s">
        <v>496</v>
      </c>
      <c r="E186" s="5" t="s">
        <v>500</v>
      </c>
      <c r="F186" s="5">
        <v>5000</v>
      </c>
      <c r="G186" s="5"/>
    </row>
    <row r="187" ht="14.25" spans="1:7">
      <c r="A187" s="5">
        <f>185</f>
        <v>185</v>
      </c>
      <c r="B187" s="5" t="s">
        <v>503</v>
      </c>
      <c r="C187" s="5" t="s">
        <v>504</v>
      </c>
      <c r="D187" s="5" t="s">
        <v>496</v>
      </c>
      <c r="E187" s="5" t="s">
        <v>505</v>
      </c>
      <c r="F187" s="5">
        <v>5000</v>
      </c>
      <c r="G187" s="5"/>
    </row>
    <row r="188" ht="14.25" spans="1:7">
      <c r="A188" s="5">
        <f>186</f>
        <v>186</v>
      </c>
      <c r="B188" s="5" t="s">
        <v>506</v>
      </c>
      <c r="C188" s="5" t="s">
        <v>507</v>
      </c>
      <c r="D188" s="5" t="s">
        <v>508</v>
      </c>
      <c r="E188" s="5" t="s">
        <v>509</v>
      </c>
      <c r="F188" s="5">
        <v>5000</v>
      </c>
      <c r="G188" s="5"/>
    </row>
    <row r="189" ht="14.25" spans="1:7">
      <c r="A189" s="5">
        <f>187</f>
        <v>187</v>
      </c>
      <c r="B189" s="5" t="s">
        <v>510</v>
      </c>
      <c r="C189" s="5" t="s">
        <v>511</v>
      </c>
      <c r="D189" s="5" t="s">
        <v>508</v>
      </c>
      <c r="E189" s="5" t="s">
        <v>509</v>
      </c>
      <c r="F189" s="5">
        <v>5000</v>
      </c>
      <c r="G189" s="5"/>
    </row>
    <row r="190" ht="14.25" spans="1:7">
      <c r="A190" s="5">
        <f>188</f>
        <v>188</v>
      </c>
      <c r="B190" s="5" t="s">
        <v>512</v>
      </c>
      <c r="C190" s="5" t="s">
        <v>513</v>
      </c>
      <c r="D190" s="5" t="s">
        <v>508</v>
      </c>
      <c r="E190" s="5" t="s">
        <v>514</v>
      </c>
      <c r="F190" s="5">
        <v>5000</v>
      </c>
      <c r="G190" s="5"/>
    </row>
    <row r="191" ht="14.25" spans="1:7">
      <c r="A191" s="5">
        <f>189</f>
        <v>189</v>
      </c>
      <c r="B191" s="5" t="s">
        <v>515</v>
      </c>
      <c r="C191" s="5" t="s">
        <v>516</v>
      </c>
      <c r="D191" s="5" t="s">
        <v>508</v>
      </c>
      <c r="E191" s="5" t="s">
        <v>517</v>
      </c>
      <c r="F191" s="5">
        <v>5000</v>
      </c>
      <c r="G191" s="5"/>
    </row>
    <row r="192" ht="14.25" spans="1:7">
      <c r="A192" s="5">
        <f>190</f>
        <v>190</v>
      </c>
      <c r="B192" s="5" t="s">
        <v>518</v>
      </c>
      <c r="C192" s="5" t="s">
        <v>519</v>
      </c>
      <c r="D192" s="5" t="s">
        <v>508</v>
      </c>
      <c r="E192" s="5" t="s">
        <v>520</v>
      </c>
      <c r="F192" s="5">
        <v>5000</v>
      </c>
      <c r="G192" s="5"/>
    </row>
    <row r="193" ht="14.25" spans="1:7">
      <c r="A193" s="5">
        <f>191</f>
        <v>191</v>
      </c>
      <c r="B193" s="5" t="s">
        <v>521</v>
      </c>
      <c r="C193" s="5" t="s">
        <v>522</v>
      </c>
      <c r="D193" s="5" t="s">
        <v>508</v>
      </c>
      <c r="E193" s="5" t="s">
        <v>523</v>
      </c>
      <c r="F193" s="5">
        <v>5000</v>
      </c>
      <c r="G193" s="5"/>
    </row>
    <row r="194" ht="14.25" spans="1:7">
      <c r="A194" s="5">
        <f>192</f>
        <v>192</v>
      </c>
      <c r="B194" s="5" t="s">
        <v>524</v>
      </c>
      <c r="C194" s="5" t="s">
        <v>525</v>
      </c>
      <c r="D194" s="5" t="s">
        <v>508</v>
      </c>
      <c r="E194" s="5" t="s">
        <v>523</v>
      </c>
      <c r="F194" s="5">
        <v>5000</v>
      </c>
      <c r="G194" s="5"/>
    </row>
    <row r="195" ht="14.25" spans="1:7">
      <c r="A195" s="5">
        <f>193</f>
        <v>193</v>
      </c>
      <c r="B195" s="5" t="s">
        <v>526</v>
      </c>
      <c r="C195" s="5" t="s">
        <v>527</v>
      </c>
      <c r="D195" s="5" t="s">
        <v>508</v>
      </c>
      <c r="E195" s="5" t="s">
        <v>528</v>
      </c>
      <c r="F195" s="5">
        <v>5000</v>
      </c>
      <c r="G195" s="5"/>
    </row>
    <row r="196" ht="14.25" spans="1:7">
      <c r="A196" s="5">
        <f>194</f>
        <v>194</v>
      </c>
      <c r="B196" s="5" t="s">
        <v>529</v>
      </c>
      <c r="C196" s="5" t="s">
        <v>530</v>
      </c>
      <c r="D196" s="5" t="s">
        <v>508</v>
      </c>
      <c r="E196" s="5" t="s">
        <v>528</v>
      </c>
      <c r="F196" s="5">
        <v>5000</v>
      </c>
      <c r="G196" s="5"/>
    </row>
    <row r="197" ht="14.25" spans="1:7">
      <c r="A197" s="5">
        <f>195</f>
        <v>195</v>
      </c>
      <c r="B197" s="5" t="s">
        <v>531</v>
      </c>
      <c r="C197" s="5" t="s">
        <v>532</v>
      </c>
      <c r="D197" s="5" t="s">
        <v>508</v>
      </c>
      <c r="E197" s="5" t="s">
        <v>533</v>
      </c>
      <c r="F197" s="5">
        <v>5000</v>
      </c>
      <c r="G197" s="5"/>
    </row>
    <row r="198" ht="14.25" spans="1:7">
      <c r="A198" s="5">
        <f>196</f>
        <v>196</v>
      </c>
      <c r="B198" s="5" t="s">
        <v>534</v>
      </c>
      <c r="C198" s="5" t="s">
        <v>535</v>
      </c>
      <c r="D198" s="5" t="s">
        <v>508</v>
      </c>
      <c r="E198" s="5" t="s">
        <v>533</v>
      </c>
      <c r="F198" s="5">
        <v>5000</v>
      </c>
      <c r="G198" s="5"/>
    </row>
    <row r="199" ht="14.25" spans="1:7">
      <c r="A199" s="5">
        <f>197</f>
        <v>197</v>
      </c>
      <c r="B199" s="5" t="s">
        <v>536</v>
      </c>
      <c r="C199" s="5" t="s">
        <v>537</v>
      </c>
      <c r="D199" s="5" t="s">
        <v>508</v>
      </c>
      <c r="E199" s="5" t="s">
        <v>538</v>
      </c>
      <c r="F199" s="5">
        <v>5000</v>
      </c>
      <c r="G199" s="5"/>
    </row>
    <row r="200" ht="14.25" spans="1:7">
      <c r="A200" s="5">
        <f>198</f>
        <v>198</v>
      </c>
      <c r="B200" s="5" t="s">
        <v>539</v>
      </c>
      <c r="C200" s="5" t="s">
        <v>540</v>
      </c>
      <c r="D200" s="5" t="s">
        <v>508</v>
      </c>
      <c r="E200" s="5" t="s">
        <v>538</v>
      </c>
      <c r="F200" s="5">
        <v>5000</v>
      </c>
      <c r="G200" s="5"/>
    </row>
    <row r="201" ht="14.25" spans="1:7">
      <c r="A201" s="5">
        <f>199</f>
        <v>199</v>
      </c>
      <c r="B201" s="5" t="s">
        <v>541</v>
      </c>
      <c r="C201" s="5" t="s">
        <v>542</v>
      </c>
      <c r="D201" s="5" t="s">
        <v>508</v>
      </c>
      <c r="E201" s="5" t="s">
        <v>543</v>
      </c>
      <c r="F201" s="5">
        <v>5000</v>
      </c>
      <c r="G201" s="5"/>
    </row>
    <row r="202" ht="14.25" spans="1:7">
      <c r="A202" s="5">
        <f>200</f>
        <v>200</v>
      </c>
      <c r="B202" s="5" t="s">
        <v>544</v>
      </c>
      <c r="C202" s="5" t="s">
        <v>545</v>
      </c>
      <c r="D202" s="5" t="s">
        <v>508</v>
      </c>
      <c r="E202" s="5" t="s">
        <v>546</v>
      </c>
      <c r="F202" s="5">
        <v>5000</v>
      </c>
      <c r="G202" s="5"/>
    </row>
    <row r="203" ht="14.25" spans="1:7">
      <c r="A203" s="5">
        <f>201</f>
        <v>201</v>
      </c>
      <c r="B203" s="5" t="s">
        <v>547</v>
      </c>
      <c r="C203" s="5" t="s">
        <v>548</v>
      </c>
      <c r="D203" s="5" t="s">
        <v>508</v>
      </c>
      <c r="E203" s="5" t="s">
        <v>549</v>
      </c>
      <c r="F203" s="5">
        <v>5000</v>
      </c>
      <c r="G203" s="5"/>
    </row>
    <row r="204" ht="14.25" spans="1:7">
      <c r="A204" s="5">
        <f>202</f>
        <v>202</v>
      </c>
      <c r="B204" s="5" t="s">
        <v>550</v>
      </c>
      <c r="C204" s="5" t="s">
        <v>551</v>
      </c>
      <c r="D204" s="5" t="s">
        <v>508</v>
      </c>
      <c r="E204" s="5" t="s">
        <v>549</v>
      </c>
      <c r="F204" s="5">
        <v>5000</v>
      </c>
      <c r="G204" s="5"/>
    </row>
    <row r="205" ht="14.25" spans="1:7">
      <c r="A205" s="5">
        <f>203</f>
        <v>203</v>
      </c>
      <c r="B205" s="5" t="s">
        <v>552</v>
      </c>
      <c r="C205" s="5" t="s">
        <v>553</v>
      </c>
      <c r="D205" s="5" t="s">
        <v>508</v>
      </c>
      <c r="E205" s="5" t="s">
        <v>549</v>
      </c>
      <c r="F205" s="5">
        <v>5000</v>
      </c>
      <c r="G205" s="5"/>
    </row>
    <row r="206" ht="14.25" spans="1:7">
      <c r="A206" s="5">
        <f>204</f>
        <v>204</v>
      </c>
      <c r="B206" s="5" t="s">
        <v>554</v>
      </c>
      <c r="C206" s="5" t="s">
        <v>555</v>
      </c>
      <c r="D206" s="5" t="s">
        <v>508</v>
      </c>
      <c r="E206" s="5" t="s">
        <v>549</v>
      </c>
      <c r="F206" s="5">
        <v>5000</v>
      </c>
      <c r="G206" s="5"/>
    </row>
    <row r="207" ht="14.25" spans="1:7">
      <c r="A207" s="5">
        <f>205</f>
        <v>205</v>
      </c>
      <c r="B207" s="5" t="s">
        <v>556</v>
      </c>
      <c r="C207" s="5" t="s">
        <v>557</v>
      </c>
      <c r="D207" s="5" t="s">
        <v>508</v>
      </c>
      <c r="E207" s="5" t="s">
        <v>558</v>
      </c>
      <c r="F207" s="5">
        <v>5000</v>
      </c>
      <c r="G207" s="5"/>
    </row>
    <row r="208" ht="14.25" spans="1:7">
      <c r="A208" s="5">
        <f>206</f>
        <v>206</v>
      </c>
      <c r="B208" s="5" t="s">
        <v>559</v>
      </c>
      <c r="C208" s="5" t="s">
        <v>560</v>
      </c>
      <c r="D208" s="5" t="s">
        <v>508</v>
      </c>
      <c r="E208" s="5" t="s">
        <v>561</v>
      </c>
      <c r="F208" s="5">
        <v>5000</v>
      </c>
      <c r="G208" s="5"/>
    </row>
    <row r="209" ht="14.25" spans="1:7">
      <c r="A209" s="5">
        <f>207</f>
        <v>207</v>
      </c>
      <c r="B209" s="5" t="s">
        <v>562</v>
      </c>
      <c r="C209" s="5" t="s">
        <v>563</v>
      </c>
      <c r="D209" s="5" t="s">
        <v>508</v>
      </c>
      <c r="E209" s="5" t="s">
        <v>561</v>
      </c>
      <c r="F209" s="5">
        <v>5000</v>
      </c>
      <c r="G209" s="5"/>
    </row>
    <row r="210" ht="14.25" spans="1:7">
      <c r="A210" s="5">
        <f>208</f>
        <v>208</v>
      </c>
      <c r="B210" s="5" t="s">
        <v>564</v>
      </c>
      <c r="C210" s="5" t="s">
        <v>565</v>
      </c>
      <c r="D210" s="5" t="s">
        <v>508</v>
      </c>
      <c r="E210" s="5" t="s">
        <v>561</v>
      </c>
      <c r="F210" s="5">
        <v>5000</v>
      </c>
      <c r="G210" s="5"/>
    </row>
    <row r="211" ht="14.25" spans="1:7">
      <c r="A211" s="5">
        <f>209</f>
        <v>209</v>
      </c>
      <c r="B211" s="5" t="s">
        <v>566</v>
      </c>
      <c r="C211" s="5" t="s">
        <v>567</v>
      </c>
      <c r="D211" s="5" t="s">
        <v>508</v>
      </c>
      <c r="E211" s="5" t="s">
        <v>561</v>
      </c>
      <c r="F211" s="5">
        <v>5000</v>
      </c>
      <c r="G211" s="5"/>
    </row>
    <row r="212" ht="14.25" spans="1:7">
      <c r="A212" s="5">
        <f>210</f>
        <v>210</v>
      </c>
      <c r="B212" s="5" t="s">
        <v>568</v>
      </c>
      <c r="C212" s="5" t="s">
        <v>569</v>
      </c>
      <c r="D212" s="5" t="s">
        <v>508</v>
      </c>
      <c r="E212" s="5" t="s">
        <v>570</v>
      </c>
      <c r="F212" s="5">
        <v>5000</v>
      </c>
      <c r="G212" s="5"/>
    </row>
    <row r="213" ht="14.25" spans="1:7">
      <c r="A213" s="5">
        <f>211</f>
        <v>211</v>
      </c>
      <c r="B213" s="5" t="s">
        <v>571</v>
      </c>
      <c r="C213" s="5" t="s">
        <v>572</v>
      </c>
      <c r="D213" s="5" t="s">
        <v>508</v>
      </c>
      <c r="E213" s="5" t="s">
        <v>570</v>
      </c>
      <c r="F213" s="5">
        <v>5000</v>
      </c>
      <c r="G213" s="5"/>
    </row>
    <row r="214" ht="14.25" spans="1:7">
      <c r="A214" s="5">
        <f>212</f>
        <v>212</v>
      </c>
      <c r="B214" s="5" t="s">
        <v>573</v>
      </c>
      <c r="C214" s="5" t="s">
        <v>574</v>
      </c>
      <c r="D214" s="5" t="s">
        <v>508</v>
      </c>
      <c r="E214" s="5" t="s">
        <v>575</v>
      </c>
      <c r="F214" s="5">
        <v>5000</v>
      </c>
      <c r="G214" s="5"/>
    </row>
    <row r="215" ht="14.25" spans="1:7">
      <c r="A215" s="5">
        <f>213</f>
        <v>213</v>
      </c>
      <c r="B215" s="5" t="s">
        <v>576</v>
      </c>
      <c r="C215" s="5" t="s">
        <v>577</v>
      </c>
      <c r="D215" s="5" t="s">
        <v>291</v>
      </c>
      <c r="E215" s="5" t="s">
        <v>578</v>
      </c>
      <c r="F215" s="5">
        <v>5000</v>
      </c>
      <c r="G215" s="5"/>
    </row>
    <row r="216" ht="14.25" spans="1:7">
      <c r="A216" s="5">
        <f>214</f>
        <v>214</v>
      </c>
      <c r="B216" s="5" t="s">
        <v>579</v>
      </c>
      <c r="C216" s="5" t="s">
        <v>580</v>
      </c>
      <c r="D216" s="5" t="s">
        <v>291</v>
      </c>
      <c r="E216" s="5" t="s">
        <v>581</v>
      </c>
      <c r="F216" s="5">
        <v>5000</v>
      </c>
      <c r="G216" s="5"/>
    </row>
    <row r="217" ht="14.25" spans="1:7">
      <c r="A217" s="5">
        <f>215</f>
        <v>215</v>
      </c>
      <c r="B217" s="5" t="s">
        <v>582</v>
      </c>
      <c r="C217" s="5" t="s">
        <v>583</v>
      </c>
      <c r="D217" s="5" t="s">
        <v>291</v>
      </c>
      <c r="E217" s="5" t="s">
        <v>581</v>
      </c>
      <c r="F217" s="5">
        <v>5000</v>
      </c>
      <c r="G217" s="5"/>
    </row>
    <row r="218" ht="14.25" spans="1:7">
      <c r="A218" s="5">
        <f>216</f>
        <v>216</v>
      </c>
      <c r="B218" s="5" t="s">
        <v>584</v>
      </c>
      <c r="C218" s="5" t="s">
        <v>585</v>
      </c>
      <c r="D218" s="5" t="s">
        <v>291</v>
      </c>
      <c r="E218" s="5" t="s">
        <v>586</v>
      </c>
      <c r="F218" s="5">
        <v>5000</v>
      </c>
      <c r="G218" s="5"/>
    </row>
    <row r="219" ht="14.25" spans="1:7">
      <c r="A219" s="5">
        <f>217</f>
        <v>217</v>
      </c>
      <c r="B219" s="5" t="s">
        <v>587</v>
      </c>
      <c r="C219" s="5" t="s">
        <v>588</v>
      </c>
      <c r="D219" s="5" t="s">
        <v>589</v>
      </c>
      <c r="E219" s="5" t="s">
        <v>590</v>
      </c>
      <c r="F219" s="5">
        <v>5000</v>
      </c>
      <c r="G219" s="5"/>
    </row>
    <row r="220" ht="14.25" spans="1:7">
      <c r="A220" s="5">
        <f>218</f>
        <v>218</v>
      </c>
      <c r="B220" s="5" t="s">
        <v>591</v>
      </c>
      <c r="C220" s="5" t="s">
        <v>592</v>
      </c>
      <c r="D220" s="5" t="s">
        <v>589</v>
      </c>
      <c r="E220" s="5" t="s">
        <v>593</v>
      </c>
      <c r="F220" s="5">
        <v>5000</v>
      </c>
      <c r="G220" s="5"/>
    </row>
    <row r="221" ht="14.25" spans="1:7">
      <c r="A221" s="5">
        <f>219</f>
        <v>219</v>
      </c>
      <c r="B221" s="5" t="s">
        <v>594</v>
      </c>
      <c r="C221" s="5" t="s">
        <v>595</v>
      </c>
      <c r="D221" s="5" t="s">
        <v>596</v>
      </c>
      <c r="E221" s="5" t="s">
        <v>597</v>
      </c>
      <c r="F221" s="5">
        <v>5000</v>
      </c>
      <c r="G221" s="5"/>
    </row>
    <row r="222" ht="14.25" spans="1:7">
      <c r="A222" s="5">
        <f>220</f>
        <v>220</v>
      </c>
      <c r="B222" s="5" t="s">
        <v>598</v>
      </c>
      <c r="C222" s="5" t="s">
        <v>599</v>
      </c>
      <c r="D222" s="5" t="s">
        <v>596</v>
      </c>
      <c r="E222" s="5" t="s">
        <v>600</v>
      </c>
      <c r="F222" s="5">
        <v>5000</v>
      </c>
      <c r="G222" s="5"/>
    </row>
    <row r="223" ht="14.25" spans="1:7">
      <c r="A223" s="5">
        <f>221</f>
        <v>221</v>
      </c>
      <c r="B223" s="5" t="s">
        <v>601</v>
      </c>
      <c r="C223" s="5" t="s">
        <v>602</v>
      </c>
      <c r="D223" s="5" t="s">
        <v>596</v>
      </c>
      <c r="E223" s="5" t="s">
        <v>603</v>
      </c>
      <c r="F223" s="5">
        <v>5000</v>
      </c>
      <c r="G223" s="5"/>
    </row>
    <row r="224" ht="14.25" spans="1:7">
      <c r="A224" s="5">
        <f>222</f>
        <v>222</v>
      </c>
      <c r="B224" s="5" t="s">
        <v>604</v>
      </c>
      <c r="C224" s="5" t="s">
        <v>605</v>
      </c>
      <c r="D224" s="5" t="s">
        <v>596</v>
      </c>
      <c r="E224" s="5" t="s">
        <v>603</v>
      </c>
      <c r="F224" s="5">
        <v>5000</v>
      </c>
      <c r="G224" s="5"/>
    </row>
    <row r="225" ht="14.25" spans="1:7">
      <c r="A225" s="5">
        <f>223</f>
        <v>223</v>
      </c>
      <c r="B225" s="5" t="s">
        <v>606</v>
      </c>
      <c r="C225" s="5" t="s">
        <v>607</v>
      </c>
      <c r="D225" s="5" t="s">
        <v>596</v>
      </c>
      <c r="E225" s="5" t="s">
        <v>608</v>
      </c>
      <c r="F225" s="5">
        <v>5000</v>
      </c>
      <c r="G225" s="5"/>
    </row>
    <row r="226" ht="14.25" spans="1:7">
      <c r="A226" s="5">
        <f>224</f>
        <v>224</v>
      </c>
      <c r="B226" s="5" t="s">
        <v>609</v>
      </c>
      <c r="C226" s="5" t="s">
        <v>610</v>
      </c>
      <c r="D226" s="5" t="s">
        <v>596</v>
      </c>
      <c r="E226" s="5" t="s">
        <v>608</v>
      </c>
      <c r="F226" s="5">
        <v>5000</v>
      </c>
      <c r="G226" s="5"/>
    </row>
    <row r="227" ht="14.25" spans="1:7">
      <c r="A227" s="5">
        <f>225</f>
        <v>225</v>
      </c>
      <c r="B227" s="5" t="s">
        <v>611</v>
      </c>
      <c r="C227" s="5" t="s">
        <v>612</v>
      </c>
      <c r="D227" s="5" t="s">
        <v>596</v>
      </c>
      <c r="E227" s="5" t="s">
        <v>613</v>
      </c>
      <c r="F227" s="5">
        <v>5000</v>
      </c>
      <c r="G227" s="5"/>
    </row>
    <row r="228" ht="14.25" spans="1:7">
      <c r="A228" s="5">
        <f>226</f>
        <v>226</v>
      </c>
      <c r="B228" s="5" t="s">
        <v>614</v>
      </c>
      <c r="C228" s="5" t="s">
        <v>615</v>
      </c>
      <c r="D228" s="5" t="s">
        <v>596</v>
      </c>
      <c r="E228" s="5" t="s">
        <v>616</v>
      </c>
      <c r="F228" s="5">
        <v>5000</v>
      </c>
      <c r="G228" s="5"/>
    </row>
    <row r="229" ht="14.25" spans="1:7">
      <c r="A229" s="5">
        <f>227</f>
        <v>227</v>
      </c>
      <c r="B229" s="5" t="s">
        <v>617</v>
      </c>
      <c r="C229" s="5" t="s">
        <v>618</v>
      </c>
      <c r="D229" s="5" t="s">
        <v>596</v>
      </c>
      <c r="E229" s="5" t="s">
        <v>619</v>
      </c>
      <c r="F229" s="5">
        <v>5000</v>
      </c>
      <c r="G229" s="5"/>
    </row>
    <row r="230" ht="14.25" spans="1:7">
      <c r="A230" s="5">
        <f>228</f>
        <v>228</v>
      </c>
      <c r="B230" s="5" t="s">
        <v>620</v>
      </c>
      <c r="C230" s="5" t="s">
        <v>621</v>
      </c>
      <c r="D230" s="5" t="s">
        <v>622</v>
      </c>
      <c r="E230" s="5" t="s">
        <v>623</v>
      </c>
      <c r="F230" s="5">
        <v>5000</v>
      </c>
      <c r="G230" s="5"/>
    </row>
    <row r="231" ht="14.25" spans="1:7">
      <c r="A231" s="5">
        <f>229</f>
        <v>229</v>
      </c>
      <c r="B231" s="5" t="s">
        <v>624</v>
      </c>
      <c r="C231" s="5" t="s">
        <v>625</v>
      </c>
      <c r="D231" s="5" t="s">
        <v>622</v>
      </c>
      <c r="E231" s="5" t="s">
        <v>623</v>
      </c>
      <c r="F231" s="5">
        <v>5000</v>
      </c>
      <c r="G231" s="5"/>
    </row>
    <row r="232" ht="14.25" spans="1:7">
      <c r="A232" s="5">
        <f>230</f>
        <v>230</v>
      </c>
      <c r="B232" s="5" t="s">
        <v>626</v>
      </c>
      <c r="C232" s="5" t="s">
        <v>627</v>
      </c>
      <c r="D232" s="5" t="s">
        <v>622</v>
      </c>
      <c r="E232" s="5" t="s">
        <v>623</v>
      </c>
      <c r="F232" s="5">
        <v>5000</v>
      </c>
      <c r="G232" s="5"/>
    </row>
    <row r="233" ht="14.25" spans="1:7">
      <c r="A233" s="5">
        <f>231</f>
        <v>231</v>
      </c>
      <c r="B233" s="5" t="s">
        <v>628</v>
      </c>
      <c r="C233" s="5" t="s">
        <v>629</v>
      </c>
      <c r="D233" s="5" t="s">
        <v>622</v>
      </c>
      <c r="E233" s="5" t="s">
        <v>630</v>
      </c>
      <c r="F233" s="5">
        <v>5000</v>
      </c>
      <c r="G233" s="5"/>
    </row>
    <row r="234" ht="14.25" spans="1:7">
      <c r="A234" s="6" t="s">
        <v>631</v>
      </c>
      <c r="B234" s="7"/>
      <c r="C234" s="7"/>
      <c r="D234" s="7"/>
      <c r="E234" s="7"/>
      <c r="F234" s="7"/>
      <c r="G234" s="7"/>
    </row>
    <row r="235" ht="14.25" spans="1:7">
      <c r="A235" s="8" t="s">
        <v>632</v>
      </c>
      <c r="B235" s="8"/>
      <c r="C235" s="8"/>
      <c r="D235" s="8"/>
      <c r="E235" s="9"/>
      <c r="F235" s="9"/>
      <c r="G235" s="9"/>
    </row>
  </sheetData>
  <mergeCells count="3">
    <mergeCell ref="A1:G1"/>
    <mergeCell ref="A235:D235"/>
    <mergeCell ref="E235:G2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叫嚣的知更鸟.</cp:lastModifiedBy>
  <dcterms:created xsi:type="dcterms:W3CDTF">2025-03-26T06:21:00Z</dcterms:created>
  <dcterms:modified xsi:type="dcterms:W3CDTF">2025-03-26T12:02:02Z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CB220EE8E4D84D88B48E8FECF711485D_11</vt:lpwstr>
  </property>
  <property fmtid="{D5CDD505-2E9C-101B-9397-08002B2CF9AE}" pid="3" name="KSOProductBuildVer">
    <vt:lpwstr>2052-12.1.0.20305</vt:lpwstr>
  </property>
</Properties>
</file>